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0" yWindow="65371" windowWidth="6675" windowHeight="7890" activeTab="1"/>
  </bookViews>
  <sheets>
    <sheet name="Data" sheetId="1" r:id="rId1"/>
    <sheet name="Scenarios" sheetId="2" r:id="rId2"/>
    <sheet name="Ranked Losses" sheetId="3" r:id="rId3"/>
    <sheet name="Scenarios with Weights" sheetId="4" r:id="rId4"/>
    <sheet name="Ranked Losses with Weights" sheetId="5" r:id="rId5"/>
    <sheet name="Data with Vol Ests" sheetId="6" r:id="rId6"/>
    <sheet name="Vol Adj Scenarios" sheetId="7" r:id="rId7"/>
    <sheet name="Ranked Losses Vol Adj Scenarios" sheetId="8" r:id="rId8"/>
    <sheet name="Extreme Val Theory" sheetId="9" r:id="rId9"/>
  </sheets>
  <definedNames>
    <definedName name="solver_adj" localSheetId="8" hidden="1">'Extreme Val Theory'!$E$2,'Extreme Val Theory'!$E$3</definedName>
    <definedName name="solver_cvg" localSheetId="8" hidden="1">0.0001</definedName>
    <definedName name="solver_drv" localSheetId="8" hidden="1">1</definedName>
    <definedName name="solver_est" localSheetId="8" hidden="1">1</definedName>
    <definedName name="solver_itr" localSheetId="8" hidden="1">100</definedName>
    <definedName name="solver_lhs1" localSheetId="8" hidden="1">'Extreme Val Theory'!#REF!</definedName>
    <definedName name="solver_lin" localSheetId="8" hidden="1">2</definedName>
    <definedName name="solver_neg" localSheetId="8" hidden="1">2</definedName>
    <definedName name="solver_num" localSheetId="8" hidden="1">0</definedName>
    <definedName name="solver_nwt" localSheetId="8" hidden="1">1</definedName>
    <definedName name="solver_opt" localSheetId="8" hidden="1">'Extreme Val Theory'!$E$7</definedName>
    <definedName name="solver_pre" localSheetId="8" hidden="1">0.000001</definedName>
    <definedName name="solver_rel1" localSheetId="8" hidden="1">3</definedName>
    <definedName name="solver_rhs1" localSheetId="8" hidden="1">0.0001</definedName>
    <definedName name="solver_scl" localSheetId="8" hidden="1">2</definedName>
    <definedName name="solver_sho" localSheetId="8" hidden="1">2</definedName>
    <definedName name="solver_tim" localSheetId="8" hidden="1">100</definedName>
    <definedName name="solver_tol" localSheetId="8" hidden="1">0.05</definedName>
    <definedName name="solver_typ" localSheetId="8" hidden="1">1</definedName>
    <definedName name="solver_val" localSheetId="8" hidden="1">0</definedName>
  </definedNames>
  <calcPr fullCalcOnLoad="1"/>
</workbook>
</file>

<file path=xl/sharedStrings.xml><?xml version="1.0" encoding="utf-8"?>
<sst xmlns="http://schemas.openxmlformats.org/spreadsheetml/2006/main" count="92" uniqueCount="46">
  <si>
    <t>Date</t>
  </si>
  <si>
    <t>DJIA</t>
  </si>
  <si>
    <t>Day</t>
  </si>
  <si>
    <t>Scenario</t>
  </si>
  <si>
    <t>FTSE 100</t>
  </si>
  <si>
    <t>CAC 40</t>
  </si>
  <si>
    <t>Nikkei 225</t>
  </si>
  <si>
    <t>Portfolio Value ('000s)</t>
  </si>
  <si>
    <t>Loss ('000s)</t>
  </si>
  <si>
    <t>Mean</t>
  </si>
  <si>
    <t>SD</t>
  </si>
  <si>
    <t>Skewness</t>
  </si>
  <si>
    <t>Kurtosis</t>
  </si>
  <si>
    <t>lambda</t>
  </si>
  <si>
    <t>Weight</t>
  </si>
  <si>
    <t>DJIA Return</t>
  </si>
  <si>
    <t>FTSE Return</t>
  </si>
  <si>
    <t>CAC 40 Return</t>
  </si>
  <si>
    <t>Nikkei 225 Return</t>
  </si>
  <si>
    <t>DJIA Vol</t>
  </si>
  <si>
    <t>FTSE Vol</t>
  </si>
  <si>
    <t>CAC Vol</t>
  </si>
  <si>
    <t>Nikkei Vol</t>
  </si>
  <si>
    <t>DJIA Variance</t>
  </si>
  <si>
    <t>FTSE Variance</t>
  </si>
  <si>
    <t>CAC Variance</t>
  </si>
  <si>
    <t>Nikkei Variance</t>
  </si>
  <si>
    <t>b</t>
  </si>
  <si>
    <t>x</t>
  </si>
  <si>
    <t>u</t>
  </si>
  <si>
    <t xml:space="preserve">  </t>
  </si>
  <si>
    <t>VaR Confidence</t>
  </si>
  <si>
    <t>n</t>
  </si>
  <si>
    <t>n_u</t>
  </si>
  <si>
    <t>VaR</t>
  </si>
  <si>
    <t>Rank</t>
  </si>
  <si>
    <t>frequ</t>
  </si>
  <si>
    <t xml:space="preserve">Portfolio </t>
  </si>
  <si>
    <t>Investments</t>
  </si>
  <si>
    <t>CAC40</t>
  </si>
  <si>
    <t>10-day 99% VaR</t>
  </si>
  <si>
    <t>Cum Weight</t>
  </si>
  <si>
    <t>Loss ('000s</t>
  </si>
  <si>
    <t>f(x)</t>
  </si>
  <si>
    <t>Std Error</t>
  </si>
  <si>
    <t>Likelihood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</si>
</sst>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409]dddd\,\ mmmm\ dd\,\ yyyy"/>
    <numFmt numFmtId="166" formatCode="[$-409]h:mm:ss\ AM/PM"/>
    <numFmt numFmtId="167" formatCode="0.00000000000000"/>
    <numFmt numFmtId="168" formatCode="0.000000000000000"/>
    <numFmt numFmtId="169" formatCode="0.00;[Red]0.00"/>
    <numFmt numFmtId="170" formatCode="0.000000"/>
    <numFmt numFmtId="171" formatCode="0.00000"/>
    <numFmt numFmtId="172" formatCode="0.000000%"/>
    <numFmt numFmtId="173" formatCode="0.000000000"/>
    <numFmt numFmtId="174" formatCode="0.0000000"/>
  </numFmts>
  <fonts count="43">
    <font>
      <sz val="11"/>
      <color theme="1"/>
      <name val="Calibri"/>
      <family val="2"/>
    </font>
    <font>
      <sz val="11"/>
      <color indexed="8"/>
      <name val="Calibri"/>
      <family val="2"/>
    </font>
    <font>
      <sz val="10"/>
      <color indexed="8"/>
      <name val="Calibri"/>
      <family val="2"/>
    </font>
    <font>
      <b/>
      <sz val="18"/>
      <color indexed="8"/>
      <name val="Calibri"/>
      <family val="2"/>
    </font>
    <font>
      <sz val="9.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Symbol"/>
      <family val="1"/>
    </font>
    <font>
      <i/>
      <sz val="11"/>
      <color indexed="8"/>
      <name val="Calibri"/>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Symbol"/>
      <family val="1"/>
    </font>
    <font>
      <i/>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Font="1" applyAlignment="1">
      <alignment/>
    </xf>
    <xf numFmtId="14"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2" fontId="0" fillId="0" borderId="0" xfId="0" applyNumberFormat="1" applyAlignment="1">
      <alignment/>
    </xf>
    <xf numFmtId="164" fontId="0" fillId="0" borderId="0" xfId="0" applyNumberFormat="1" applyAlignment="1">
      <alignment/>
    </xf>
    <xf numFmtId="164" fontId="0" fillId="0" borderId="0" xfId="0" applyNumberFormat="1" applyAlignment="1">
      <alignment horizontal="center"/>
    </xf>
    <xf numFmtId="0" fontId="40" fillId="0" borderId="0" xfId="0" applyFont="1" applyAlignment="1">
      <alignment/>
    </xf>
    <xf numFmtId="0" fontId="41" fillId="0" borderId="0" xfId="0" applyFont="1" applyAlignment="1">
      <alignment/>
    </xf>
    <xf numFmtId="1" fontId="0" fillId="0" borderId="0" xfId="0" applyNumberFormat="1" applyAlignment="1">
      <alignment/>
    </xf>
    <xf numFmtId="1" fontId="0" fillId="0" borderId="0" xfId="0" applyNumberFormat="1" applyAlignment="1">
      <alignment horizontal="center"/>
    </xf>
    <xf numFmtId="171" fontId="0" fillId="0" borderId="0" xfId="0" applyNumberFormat="1" applyAlignment="1">
      <alignment/>
    </xf>
    <xf numFmtId="10" fontId="0" fillId="0" borderId="0" xfId="0" applyNumberFormat="1" applyAlignment="1">
      <alignment horizontal="center"/>
    </xf>
    <xf numFmtId="10" fontId="0" fillId="0" borderId="0" xfId="0" applyNumberFormat="1" applyAlignment="1">
      <alignment/>
    </xf>
    <xf numFmtId="174" fontId="0" fillId="0" borderId="0" xfId="0" applyNumberFormat="1" applyAlignment="1">
      <alignment/>
    </xf>
    <xf numFmtId="0" fontId="0" fillId="33" borderId="0" xfId="0" applyFill="1" applyAlignment="1">
      <alignment horizontal="center"/>
    </xf>
    <xf numFmtId="171" fontId="0" fillId="33" borderId="0" xfId="0" applyNumberFormat="1" applyFill="1" applyAlignment="1">
      <alignment/>
    </xf>
    <xf numFmtId="164" fontId="0" fillId="33" borderId="0" xfId="0" applyNumberFormat="1" applyFill="1" applyAlignment="1">
      <alignment horizontal="center"/>
    </xf>
    <xf numFmtId="164" fontId="0" fillId="33" borderId="0" xfId="0" applyNumberFormat="1" applyFill="1" applyAlignment="1">
      <alignment/>
    </xf>
    <xf numFmtId="1" fontId="0" fillId="0" borderId="0" xfId="0" applyNumberFormat="1" applyAlignment="1">
      <alignment horizontal="left"/>
    </xf>
    <xf numFmtId="0" fontId="4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
          <c:y val="-0.012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6825"/>
          <c:y val="0.112"/>
          <c:w val="0.82525"/>
          <c:h val="0.8805"/>
        </c:manualLayout>
      </c:layout>
      <c:barChart>
        <c:barDir val="col"/>
        <c:grouping val="clustered"/>
        <c:varyColors val="0"/>
        <c:ser>
          <c:idx val="0"/>
          <c:order val="0"/>
          <c:tx>
            <c:strRef>
              <c:f>Scenarios!$P$8</c:f>
              <c:strCache>
                <c:ptCount val="1"/>
                <c:pt idx="0">
                  <c:v>frequ</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Scenarios!$O$9:$O$20</c:f>
              <c:numCache/>
            </c:numRef>
          </c:cat>
          <c:val>
            <c:numRef>
              <c:f>Scenarios!$P$9:$P$20</c:f>
              <c:numCache/>
            </c:numRef>
          </c:val>
        </c:ser>
        <c:axId val="8661268"/>
        <c:axId val="10842549"/>
      </c:barChart>
      <c:catAx>
        <c:axId val="8661268"/>
        <c:scaling>
          <c:orientation val="minMax"/>
        </c:scaling>
        <c:axPos val="b"/>
        <c:delete val="0"/>
        <c:numFmt formatCode="General" sourceLinked="1"/>
        <c:majorTickMark val="out"/>
        <c:minorTickMark val="none"/>
        <c:tickLblPos val="nextTo"/>
        <c:spPr>
          <a:ln w="3175">
            <a:solidFill>
              <a:srgbClr val="808080"/>
            </a:solidFill>
          </a:ln>
        </c:spPr>
        <c:crossAx val="10842549"/>
        <c:crosses val="autoZero"/>
        <c:auto val="1"/>
        <c:lblOffset val="100"/>
        <c:tickLblSkip val="1"/>
        <c:noMultiLvlLbl val="0"/>
      </c:catAx>
      <c:valAx>
        <c:axId val="108425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61268"/>
        <c:crossesAt val="1"/>
        <c:crossBetween val="between"/>
        <c:dispUnits/>
      </c:valAx>
      <c:spPr>
        <a:solidFill>
          <a:srgbClr val="FFFFFF"/>
        </a:solidFill>
        <a:ln w="3175">
          <a:noFill/>
        </a:ln>
      </c:spPr>
    </c:plotArea>
    <c:legend>
      <c:legendPos val="r"/>
      <c:layout>
        <c:manualLayout>
          <c:xMode val="edge"/>
          <c:yMode val="edge"/>
          <c:x val="0.89175"/>
          <c:y val="0.521"/>
          <c:w val="0.098"/>
          <c:h val="0.051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xdr:row>
      <xdr:rowOff>161925</xdr:rowOff>
    </xdr:from>
    <xdr:to>
      <xdr:col>14</xdr:col>
      <xdr:colOff>285750</xdr:colOff>
      <xdr:row>6</xdr:row>
      <xdr:rowOff>9525</xdr:rowOff>
    </xdr:to>
    <xdr:sp>
      <xdr:nvSpPr>
        <xdr:cNvPr id="1" name="TextBox 1"/>
        <xdr:cNvSpPr txBox="1">
          <a:spLocks noChangeArrowheads="1"/>
        </xdr:cNvSpPr>
      </xdr:nvSpPr>
      <xdr:spPr>
        <a:xfrm>
          <a:off x="6429375" y="542925"/>
          <a:ext cx="271462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contains data for the VaR historical simulation</a:t>
          </a:r>
          <a:r>
            <a:rPr lang="en-US" cap="none" sz="1100" b="0" i="0" u="none" baseline="0">
              <a:solidFill>
                <a:srgbClr val="000000"/>
              </a:solidFill>
              <a:latin typeface="Calibri"/>
              <a:ea typeface="Calibri"/>
              <a:cs typeface="Calibri"/>
            </a:rPr>
            <a:t> 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20</xdr:row>
      <xdr:rowOff>66675</xdr:rowOff>
    </xdr:from>
    <xdr:to>
      <xdr:col>17</xdr:col>
      <xdr:colOff>495300</xdr:colOff>
      <xdr:row>41</xdr:row>
      <xdr:rowOff>28575</xdr:rowOff>
    </xdr:to>
    <xdr:graphicFrame>
      <xdr:nvGraphicFramePr>
        <xdr:cNvPr id="1" name="Chart 3"/>
        <xdr:cNvGraphicFramePr/>
      </xdr:nvGraphicFramePr>
      <xdr:xfrm>
        <a:off x="7334250" y="3876675"/>
        <a:ext cx="4752975" cy="39624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2</xdr:row>
      <xdr:rowOff>104775</xdr:rowOff>
    </xdr:from>
    <xdr:to>
      <xdr:col>16</xdr:col>
      <xdr:colOff>495300</xdr:colOff>
      <xdr:row>5</xdr:row>
      <xdr:rowOff>133350</xdr:rowOff>
    </xdr:to>
    <xdr:sp>
      <xdr:nvSpPr>
        <xdr:cNvPr id="2" name="TextBox 2"/>
        <xdr:cNvSpPr txBox="1">
          <a:spLocks noChangeArrowheads="1"/>
        </xdr:cNvSpPr>
      </xdr:nvSpPr>
      <xdr:spPr>
        <a:xfrm>
          <a:off x="7572375" y="485775"/>
          <a:ext cx="3905250"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worksheet calculates the value of the portfolio in L2:O2</a:t>
          </a:r>
          <a:r>
            <a:rPr lang="en-US" cap="none" sz="1100" b="0" i="0" u="none" baseline="0">
              <a:solidFill>
                <a:srgbClr val="000000"/>
              </a:solidFill>
              <a:latin typeface="Calibri"/>
              <a:ea typeface="Calibri"/>
              <a:cs typeface="Calibri"/>
            </a:rPr>
            <a:t> on Sept 26, 2008 for the 500 scenarios. The I column shows the loss between Sept 25, 2008 and Sept 26, 2008.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180975</xdr:rowOff>
    </xdr:from>
    <xdr:to>
      <xdr:col>13</xdr:col>
      <xdr:colOff>133350</xdr:colOff>
      <xdr:row>7</xdr:row>
      <xdr:rowOff>28575</xdr:rowOff>
    </xdr:to>
    <xdr:sp>
      <xdr:nvSpPr>
        <xdr:cNvPr id="1" name="TextBox 1"/>
        <xdr:cNvSpPr txBox="1">
          <a:spLocks noChangeArrowheads="1"/>
        </xdr:cNvSpPr>
      </xdr:nvSpPr>
      <xdr:spPr>
        <a:xfrm>
          <a:off x="5876925" y="752475"/>
          <a:ext cx="2381250"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worksheet the losses have been  ranked from the worst to the best. </a:t>
          </a:r>
          <a:r>
            <a:rPr lang="en-US" cap="none" sz="1100" b="0" i="0" u="none" baseline="0">
              <a:solidFill>
                <a:srgbClr val="FF0000"/>
              </a:solidFill>
              <a:latin typeface="Calibri"/>
              <a:ea typeface="Calibri"/>
              <a:cs typeface="Calibri"/>
            </a:rPr>
            <a:t>The</a:t>
          </a:r>
          <a:r>
            <a:rPr lang="en-US" cap="none" sz="1100" b="0" i="0" u="none" baseline="0">
              <a:solidFill>
                <a:srgbClr val="000000"/>
              </a:solidFill>
              <a:latin typeface="Calibri"/>
              <a:ea typeface="Calibri"/>
              <a:cs typeface="Calibri"/>
            </a:rPr>
            <a:t> one day 99%  VaR is in cell B6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xdr:row>
      <xdr:rowOff>57150</xdr:rowOff>
    </xdr:from>
    <xdr:to>
      <xdr:col>10</xdr:col>
      <xdr:colOff>180975</xdr:colOff>
      <xdr:row>7</xdr:row>
      <xdr:rowOff>76200</xdr:rowOff>
    </xdr:to>
    <xdr:sp>
      <xdr:nvSpPr>
        <xdr:cNvPr id="1" name="TextBox 1"/>
        <xdr:cNvSpPr txBox="1">
          <a:spLocks noChangeArrowheads="1"/>
        </xdr:cNvSpPr>
      </xdr:nvSpPr>
      <xdr:spPr>
        <a:xfrm>
          <a:off x="3352800" y="819150"/>
          <a:ext cx="3133725" cy="590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worsheet  weights are assigned to the  scenarios according to the</a:t>
          </a:r>
          <a:r>
            <a:rPr lang="en-US" cap="none" sz="1100" b="0" i="0" u="none" baseline="0">
              <a:solidFill>
                <a:srgbClr val="000000"/>
              </a:solidFill>
              <a:latin typeface="Calibri"/>
              <a:ea typeface="Calibri"/>
              <a:cs typeface="Calibri"/>
            </a:rPr>
            <a:t> age of the data generating the scenario.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3</xdr:row>
      <xdr:rowOff>66675</xdr:rowOff>
    </xdr:from>
    <xdr:to>
      <xdr:col>12</xdr:col>
      <xdr:colOff>28575</xdr:colOff>
      <xdr:row>8</xdr:row>
      <xdr:rowOff>28575</xdr:rowOff>
    </xdr:to>
    <xdr:sp>
      <xdr:nvSpPr>
        <xdr:cNvPr id="1" name="TextBox 1"/>
        <xdr:cNvSpPr txBox="1">
          <a:spLocks noChangeArrowheads="1"/>
        </xdr:cNvSpPr>
      </xdr:nvSpPr>
      <xdr:spPr>
        <a:xfrm>
          <a:off x="4257675" y="638175"/>
          <a:ext cx="3114675" cy="91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 this spreadsheet, losses with their weights are ranked from the worst loss to the best. The new VaR estimate is the loss for which the cumulative weight is just greater that 0.01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333375</xdr:colOff>
      <xdr:row>3</xdr:row>
      <xdr:rowOff>85725</xdr:rowOff>
    </xdr:from>
    <xdr:to>
      <xdr:col>29</xdr:col>
      <xdr:colOff>361950</xdr:colOff>
      <xdr:row>6</xdr:row>
      <xdr:rowOff>28575</xdr:rowOff>
    </xdr:to>
    <xdr:sp>
      <xdr:nvSpPr>
        <xdr:cNvPr id="1" name="TextBox 1"/>
        <xdr:cNvSpPr txBox="1">
          <a:spLocks noChangeArrowheads="1"/>
        </xdr:cNvSpPr>
      </xdr:nvSpPr>
      <xdr:spPr>
        <a:xfrm>
          <a:off x="16725900" y="657225"/>
          <a:ext cx="4295775"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does an EWMA</a:t>
          </a:r>
          <a:r>
            <a:rPr lang="en-US" cap="none" sz="1100" b="0" i="0" u="none" baseline="0">
              <a:solidFill>
                <a:srgbClr val="000000"/>
              </a:solidFill>
              <a:latin typeface="Calibri"/>
              <a:ea typeface="Calibri"/>
              <a:cs typeface="Calibri"/>
            </a:rPr>
            <a:t> updating of the volatilities using the lambda parameter in cell A2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6</xdr:row>
      <xdr:rowOff>38100</xdr:rowOff>
    </xdr:from>
    <xdr:to>
      <xdr:col>16</xdr:col>
      <xdr:colOff>447675</xdr:colOff>
      <xdr:row>10</xdr:row>
      <xdr:rowOff>57150</xdr:rowOff>
    </xdr:to>
    <xdr:sp>
      <xdr:nvSpPr>
        <xdr:cNvPr id="1" name="TextBox 1"/>
        <xdr:cNvSpPr txBox="1">
          <a:spLocks noChangeArrowheads="1"/>
        </xdr:cNvSpPr>
      </xdr:nvSpPr>
      <xdr:spPr>
        <a:xfrm>
          <a:off x="8001000" y="1181100"/>
          <a:ext cx="3524250" cy="781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calculates  scenarios  using the volatility updating procedure. Portfolio values </a:t>
          </a:r>
          <a:r>
            <a:rPr lang="en-US" cap="none" sz="1100" b="0" i="0" u="none" baseline="0">
              <a:solidFill>
                <a:srgbClr val="000000"/>
              </a:solidFill>
              <a:latin typeface="Calibri"/>
              <a:ea typeface="Calibri"/>
              <a:cs typeface="Calibri"/>
            </a:rPr>
            <a:t> for September 26, 2008 are in column G and  losses between September 25 and September 26 , 2008 are in column 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4</xdr:row>
      <xdr:rowOff>133350</xdr:rowOff>
    </xdr:from>
    <xdr:to>
      <xdr:col>12</xdr:col>
      <xdr:colOff>209550</xdr:colOff>
      <xdr:row>7</xdr:row>
      <xdr:rowOff>104775</xdr:rowOff>
    </xdr:to>
    <xdr:sp>
      <xdr:nvSpPr>
        <xdr:cNvPr id="1" name="TextBox 1"/>
        <xdr:cNvSpPr txBox="1">
          <a:spLocks noChangeArrowheads="1"/>
        </xdr:cNvSpPr>
      </xdr:nvSpPr>
      <xdr:spPr>
        <a:xfrm>
          <a:off x="2781300" y="895350"/>
          <a:ext cx="4743450" cy="542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ranks the</a:t>
          </a:r>
          <a:r>
            <a:rPr lang="en-US" cap="none" sz="1100" b="0" i="0" u="none" baseline="0">
              <a:solidFill>
                <a:srgbClr val="000000"/>
              </a:solidFill>
              <a:latin typeface="Calibri"/>
              <a:ea typeface="Calibri"/>
              <a:cs typeface="Calibri"/>
            </a:rPr>
            <a:t> losses from the volatility adjusted scenarios from the worst to the best. The new VaR estimate is in cell B6</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9</xdr:row>
      <xdr:rowOff>114300</xdr:rowOff>
    </xdr:from>
    <xdr:to>
      <xdr:col>13</xdr:col>
      <xdr:colOff>28575</xdr:colOff>
      <xdr:row>14</xdr:row>
      <xdr:rowOff>66675</xdr:rowOff>
    </xdr:to>
    <xdr:sp>
      <xdr:nvSpPr>
        <xdr:cNvPr id="1" name="TextBox 1"/>
        <xdr:cNvSpPr txBox="1">
          <a:spLocks noChangeArrowheads="1"/>
        </xdr:cNvSpPr>
      </xdr:nvSpPr>
      <xdr:spPr>
        <a:xfrm>
          <a:off x="5381625" y="1828800"/>
          <a:ext cx="3581400"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spreadsheet </a:t>
          </a:r>
          <a:r>
            <a:rPr lang="en-US" cap="none" sz="1100" b="0" i="0" u="none" baseline="0">
              <a:solidFill>
                <a:srgbClr val="000000"/>
              </a:solidFill>
              <a:latin typeface="Calibri"/>
              <a:ea typeface="Calibri"/>
              <a:cs typeface="Calibri"/>
            </a:rPr>
            <a:t> implements extreme value theory . The value of u is chosen  (see first row).  Solver is used to find the maximum likelihood values of </a:t>
          </a:r>
          <a:r>
            <a:rPr lang="en-US" cap="none" sz="1100" b="0" i="0" u="none" baseline="0">
              <a:solidFill>
                <a:srgbClr val="000000"/>
              </a:solidFill>
              <a:latin typeface="Symbol"/>
              <a:ea typeface="Symbol"/>
              <a:cs typeface="Symbol"/>
            </a:rPr>
            <a:t>b</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Symbol"/>
              <a:ea typeface="Symbol"/>
              <a:cs typeface="Symbo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02"/>
  <sheetViews>
    <sheetView workbookViewId="0" topLeftCell="A1">
      <selection activeCell="H15" sqref="H15"/>
    </sheetView>
  </sheetViews>
  <sheetFormatPr defaultColWidth="9.140625" defaultRowHeight="15"/>
  <cols>
    <col min="1" max="1" width="9.140625" style="2" customWidth="1"/>
    <col min="2" max="2" width="14.00390625" style="0" customWidth="1"/>
  </cols>
  <sheetData>
    <row r="1" spans="1:6" s="2" customFormat="1" ht="15">
      <c r="A1" s="2" t="s">
        <v>2</v>
      </c>
      <c r="B1" s="2" t="s">
        <v>0</v>
      </c>
      <c r="C1" s="2" t="s">
        <v>1</v>
      </c>
      <c r="D1" s="2" t="s">
        <v>4</v>
      </c>
      <c r="E1" s="2" t="s">
        <v>5</v>
      </c>
      <c r="F1" s="2" t="s">
        <v>6</v>
      </c>
    </row>
    <row r="2" spans="1:6" ht="15">
      <c r="A2" s="2">
        <v>0</v>
      </c>
      <c r="B2" s="1">
        <v>38936</v>
      </c>
      <c r="C2">
        <v>11219.38</v>
      </c>
      <c r="D2">
        <v>5828.8</v>
      </c>
      <c r="E2">
        <v>4956.34</v>
      </c>
      <c r="F2">
        <v>15154.06</v>
      </c>
    </row>
    <row r="3" spans="1:6" ht="15">
      <c r="A3" s="2">
        <v>1</v>
      </c>
      <c r="B3" s="1">
        <v>38937</v>
      </c>
      <c r="C3">
        <v>11173.59</v>
      </c>
      <c r="D3">
        <v>5818.1</v>
      </c>
      <c r="E3">
        <v>4967.95</v>
      </c>
      <c r="F3">
        <v>15464.66</v>
      </c>
    </row>
    <row r="4" spans="1:8" ht="15">
      <c r="A4" s="2">
        <v>2</v>
      </c>
      <c r="B4" s="1">
        <v>38938</v>
      </c>
      <c r="C4">
        <v>11076.18</v>
      </c>
      <c r="D4">
        <v>5860.5</v>
      </c>
      <c r="E4">
        <v>5025.15</v>
      </c>
      <c r="F4">
        <v>15656.59</v>
      </c>
      <c r="H4" t="s">
        <v>30</v>
      </c>
    </row>
    <row r="5" spans="1:6" ht="15">
      <c r="A5" s="2">
        <v>3</v>
      </c>
      <c r="B5" s="1">
        <v>38939</v>
      </c>
      <c r="C5">
        <v>11124.37</v>
      </c>
      <c r="D5">
        <v>5823.4</v>
      </c>
      <c r="E5">
        <v>4976.64</v>
      </c>
      <c r="F5">
        <v>15630.91</v>
      </c>
    </row>
    <row r="6" spans="1:6" ht="15">
      <c r="A6" s="2">
        <v>4</v>
      </c>
      <c r="B6" s="1">
        <v>38940</v>
      </c>
      <c r="C6">
        <v>11088.02</v>
      </c>
      <c r="D6">
        <v>5820.1</v>
      </c>
      <c r="E6">
        <v>4985.52</v>
      </c>
      <c r="F6">
        <v>15565.02</v>
      </c>
    </row>
    <row r="7" spans="1:10" ht="15">
      <c r="A7" s="2">
        <v>5</v>
      </c>
      <c r="B7" s="1">
        <v>38943</v>
      </c>
      <c r="C7">
        <v>11097.87</v>
      </c>
      <c r="D7">
        <v>5870.9</v>
      </c>
      <c r="E7">
        <v>5046.93</v>
      </c>
      <c r="F7">
        <v>15857.11</v>
      </c>
      <c r="J7" s="8"/>
    </row>
    <row r="8" spans="1:6" ht="15">
      <c r="A8" s="2">
        <v>6</v>
      </c>
      <c r="B8" s="1">
        <v>38944</v>
      </c>
      <c r="C8">
        <v>11230.26</v>
      </c>
      <c r="D8">
        <v>5897.9</v>
      </c>
      <c r="E8">
        <v>5115.02</v>
      </c>
      <c r="F8">
        <v>15816.19</v>
      </c>
    </row>
    <row r="9" spans="1:6" ht="15">
      <c r="A9" s="2">
        <v>7</v>
      </c>
      <c r="B9" s="1">
        <v>38945</v>
      </c>
      <c r="C9">
        <v>11327.12</v>
      </c>
      <c r="D9">
        <v>5896.6</v>
      </c>
      <c r="E9">
        <v>5137.31</v>
      </c>
      <c r="F9">
        <v>16071.36</v>
      </c>
    </row>
    <row r="10" spans="1:6" ht="15">
      <c r="A10" s="2">
        <v>8</v>
      </c>
      <c r="B10" s="1">
        <v>38946</v>
      </c>
      <c r="C10">
        <v>11334.96</v>
      </c>
      <c r="D10">
        <v>5900.4</v>
      </c>
      <c r="E10">
        <v>5144.84</v>
      </c>
      <c r="F10">
        <v>16020.84</v>
      </c>
    </row>
    <row r="11" spans="1:6" ht="15">
      <c r="A11" s="2">
        <v>9</v>
      </c>
      <c r="B11" s="1">
        <v>38947</v>
      </c>
      <c r="C11">
        <v>11381.47</v>
      </c>
      <c r="D11">
        <v>5903.4</v>
      </c>
      <c r="E11">
        <v>5135.69</v>
      </c>
      <c r="F11">
        <v>16105.98</v>
      </c>
    </row>
    <row r="12" spans="1:6" ht="15">
      <c r="A12" s="2">
        <v>10</v>
      </c>
      <c r="B12" s="1">
        <v>38950</v>
      </c>
      <c r="C12">
        <v>11345.04</v>
      </c>
      <c r="D12">
        <v>5915.2</v>
      </c>
      <c r="E12">
        <v>5104.65</v>
      </c>
      <c r="F12">
        <v>15969.04</v>
      </c>
    </row>
    <row r="13" spans="1:6" ht="15">
      <c r="A13" s="2">
        <v>11</v>
      </c>
      <c r="B13" s="1">
        <v>38951</v>
      </c>
      <c r="C13">
        <v>11339.84</v>
      </c>
      <c r="D13">
        <v>5902.6</v>
      </c>
      <c r="E13">
        <v>5128.33</v>
      </c>
      <c r="F13">
        <v>16181.17</v>
      </c>
    </row>
    <row r="14" spans="1:6" ht="15">
      <c r="A14" s="2">
        <v>12</v>
      </c>
      <c r="B14" s="1">
        <v>38952</v>
      </c>
      <c r="C14">
        <v>11297.9</v>
      </c>
      <c r="D14">
        <v>5860</v>
      </c>
      <c r="E14">
        <v>5082.73</v>
      </c>
      <c r="F14">
        <v>16163.03</v>
      </c>
    </row>
    <row r="15" spans="1:6" ht="15">
      <c r="A15" s="2">
        <v>13</v>
      </c>
      <c r="B15" s="1">
        <v>38953</v>
      </c>
      <c r="C15">
        <v>11304.46</v>
      </c>
      <c r="D15">
        <v>5869.1</v>
      </c>
      <c r="E15">
        <v>5112.85</v>
      </c>
      <c r="F15">
        <v>15960.62</v>
      </c>
    </row>
    <row r="16" spans="1:6" ht="15">
      <c r="A16" s="2">
        <v>14</v>
      </c>
      <c r="B16" s="1">
        <v>38954</v>
      </c>
      <c r="C16">
        <v>11284.05</v>
      </c>
      <c r="D16">
        <v>5878.6</v>
      </c>
      <c r="E16">
        <v>5111.13</v>
      </c>
      <c r="F16">
        <v>15938.66</v>
      </c>
    </row>
    <row r="17" spans="1:6" ht="15">
      <c r="A17" s="2">
        <v>15</v>
      </c>
      <c r="B17" s="1">
        <v>38958</v>
      </c>
      <c r="C17">
        <v>11369.94</v>
      </c>
      <c r="D17">
        <v>5888.3</v>
      </c>
      <c r="E17">
        <v>5160.32</v>
      </c>
      <c r="F17">
        <v>15890.56</v>
      </c>
    </row>
    <row r="18" spans="1:6" ht="15">
      <c r="A18" s="2">
        <v>16</v>
      </c>
      <c r="B18" s="1">
        <v>38959</v>
      </c>
      <c r="C18">
        <v>11382.91</v>
      </c>
      <c r="D18">
        <v>5929.3</v>
      </c>
      <c r="E18">
        <v>5182.79</v>
      </c>
      <c r="F18">
        <v>15872.02</v>
      </c>
    </row>
    <row r="19" spans="1:6" ht="15">
      <c r="A19" s="2">
        <v>17</v>
      </c>
      <c r="B19" s="1">
        <v>38960</v>
      </c>
      <c r="C19">
        <v>11381.15</v>
      </c>
      <c r="D19">
        <v>5906.1</v>
      </c>
      <c r="E19">
        <v>5165.04</v>
      </c>
      <c r="F19">
        <v>16140.76</v>
      </c>
    </row>
    <row r="20" spans="1:6" ht="15">
      <c r="A20" s="2">
        <v>18</v>
      </c>
      <c r="B20" s="1">
        <v>38961</v>
      </c>
      <c r="C20">
        <v>11464.15</v>
      </c>
      <c r="D20">
        <v>5949.1</v>
      </c>
      <c r="E20">
        <v>5183.45</v>
      </c>
      <c r="F20">
        <v>16134.25</v>
      </c>
    </row>
    <row r="21" spans="1:6" ht="15">
      <c r="A21" s="2">
        <v>19</v>
      </c>
      <c r="B21" s="1">
        <v>38965</v>
      </c>
      <c r="C21">
        <v>11469.28</v>
      </c>
      <c r="D21">
        <v>5981.7</v>
      </c>
      <c r="E21">
        <v>5172.85</v>
      </c>
      <c r="F21">
        <v>16385.96</v>
      </c>
    </row>
    <row r="22" spans="1:6" ht="15">
      <c r="A22" s="2">
        <v>20</v>
      </c>
      <c r="B22" s="1">
        <v>38966</v>
      </c>
      <c r="C22">
        <v>11406.2</v>
      </c>
      <c r="D22">
        <v>5929.3</v>
      </c>
      <c r="E22">
        <v>5115.52</v>
      </c>
      <c r="F22">
        <v>16284.09</v>
      </c>
    </row>
    <row r="23" spans="1:6" ht="15">
      <c r="A23" s="2">
        <v>21</v>
      </c>
      <c r="B23" s="1">
        <v>38967</v>
      </c>
      <c r="C23">
        <v>11331.44</v>
      </c>
      <c r="D23">
        <v>5858.1</v>
      </c>
      <c r="E23">
        <v>5060.09</v>
      </c>
      <c r="F23">
        <v>16012.41</v>
      </c>
    </row>
    <row r="24" spans="1:6" ht="15">
      <c r="A24" s="2">
        <v>22</v>
      </c>
      <c r="B24" s="1">
        <v>38968</v>
      </c>
      <c r="C24">
        <v>11392.11</v>
      </c>
      <c r="D24">
        <v>5879.3</v>
      </c>
      <c r="E24">
        <v>5073.57</v>
      </c>
      <c r="F24">
        <v>16080.46</v>
      </c>
    </row>
    <row r="25" spans="1:6" ht="15">
      <c r="A25" s="2">
        <v>23</v>
      </c>
      <c r="B25" s="1">
        <v>38971</v>
      </c>
      <c r="C25">
        <v>11396.84</v>
      </c>
      <c r="D25">
        <v>5850.8</v>
      </c>
      <c r="E25">
        <v>5058.31</v>
      </c>
      <c r="F25">
        <v>15794.38</v>
      </c>
    </row>
    <row r="26" spans="1:6" ht="15">
      <c r="A26" s="2">
        <v>24</v>
      </c>
      <c r="B26" s="1">
        <v>38972</v>
      </c>
      <c r="C26">
        <v>11498.09</v>
      </c>
      <c r="D26">
        <v>5895.5</v>
      </c>
      <c r="E26">
        <v>5125.97</v>
      </c>
      <c r="F26">
        <v>15719.34</v>
      </c>
    </row>
    <row r="27" spans="1:6" ht="15">
      <c r="A27" s="2">
        <v>25</v>
      </c>
      <c r="B27" s="1">
        <v>38973</v>
      </c>
      <c r="C27">
        <v>11543.32</v>
      </c>
      <c r="D27">
        <v>5892.2</v>
      </c>
      <c r="E27">
        <v>5137.93</v>
      </c>
      <c r="F27">
        <v>15750.05</v>
      </c>
    </row>
    <row r="28" spans="1:6" ht="15">
      <c r="A28" s="2">
        <v>26</v>
      </c>
      <c r="B28" s="1">
        <v>38974</v>
      </c>
      <c r="C28">
        <v>11527.39</v>
      </c>
      <c r="D28">
        <v>5877.2</v>
      </c>
      <c r="E28">
        <v>5123.85</v>
      </c>
      <c r="F28">
        <v>15942.39</v>
      </c>
    </row>
    <row r="29" spans="1:6" ht="15">
      <c r="A29" s="2">
        <v>27</v>
      </c>
      <c r="B29" s="1">
        <v>38975</v>
      </c>
      <c r="C29">
        <v>11560.77</v>
      </c>
      <c r="D29">
        <v>5877</v>
      </c>
      <c r="E29">
        <v>5144.88</v>
      </c>
      <c r="F29">
        <v>15866.93</v>
      </c>
    </row>
    <row r="30" spans="1:6" ht="15">
      <c r="A30" s="2">
        <v>28</v>
      </c>
      <c r="B30" s="1">
        <v>38979</v>
      </c>
      <c r="C30">
        <v>11540.91</v>
      </c>
      <c r="D30">
        <v>5831.8</v>
      </c>
      <c r="E30">
        <v>5115.99</v>
      </c>
      <c r="F30">
        <v>15874.28</v>
      </c>
    </row>
    <row r="31" spans="1:6" ht="15">
      <c r="A31" s="2">
        <v>29</v>
      </c>
      <c r="B31" s="1">
        <v>38980</v>
      </c>
      <c r="C31">
        <v>11613.19</v>
      </c>
      <c r="D31">
        <v>5866.2</v>
      </c>
      <c r="E31">
        <v>5192.74</v>
      </c>
      <c r="F31">
        <v>15718.67</v>
      </c>
    </row>
    <row r="32" spans="1:6" ht="15">
      <c r="A32" s="2">
        <v>30</v>
      </c>
      <c r="B32" s="1">
        <v>38981</v>
      </c>
      <c r="C32">
        <v>11533.23</v>
      </c>
      <c r="D32">
        <v>5896.7</v>
      </c>
      <c r="E32">
        <v>5208.32</v>
      </c>
      <c r="F32">
        <v>15834.23</v>
      </c>
    </row>
    <row r="33" spans="1:6" ht="15">
      <c r="A33" s="2">
        <v>31</v>
      </c>
      <c r="B33" s="1">
        <v>38982</v>
      </c>
      <c r="C33">
        <v>11508.1</v>
      </c>
      <c r="D33">
        <v>5822.3</v>
      </c>
      <c r="E33">
        <v>5141.95</v>
      </c>
      <c r="F33">
        <v>15634.67</v>
      </c>
    </row>
    <row r="34" spans="1:6" ht="15">
      <c r="A34" s="2">
        <v>32</v>
      </c>
      <c r="B34" s="1">
        <v>38985</v>
      </c>
      <c r="C34">
        <v>11575.81</v>
      </c>
      <c r="D34">
        <v>5798.3</v>
      </c>
      <c r="E34">
        <v>5146.49</v>
      </c>
      <c r="F34">
        <v>15633.81</v>
      </c>
    </row>
    <row r="35" spans="1:6" ht="15">
      <c r="A35" s="2">
        <v>33</v>
      </c>
      <c r="B35" s="1">
        <v>38986</v>
      </c>
      <c r="C35">
        <v>11669.39</v>
      </c>
      <c r="D35">
        <v>5873.6</v>
      </c>
      <c r="E35">
        <v>5219.59</v>
      </c>
      <c r="F35">
        <v>15557.45</v>
      </c>
    </row>
    <row r="36" spans="1:6" ht="15">
      <c r="A36" s="2">
        <v>34</v>
      </c>
      <c r="B36" s="1">
        <v>38987</v>
      </c>
      <c r="C36">
        <v>11689.24</v>
      </c>
      <c r="D36">
        <v>5930.1</v>
      </c>
      <c r="E36">
        <v>5243.1</v>
      </c>
      <c r="F36">
        <v>15947.87</v>
      </c>
    </row>
    <row r="37" spans="1:6" ht="15">
      <c r="A37" s="2">
        <v>35</v>
      </c>
      <c r="B37" s="1">
        <v>38988</v>
      </c>
      <c r="C37">
        <v>11718.45</v>
      </c>
      <c r="D37">
        <v>5971.3</v>
      </c>
      <c r="E37">
        <v>5250.01</v>
      </c>
      <c r="F37">
        <v>16024.85</v>
      </c>
    </row>
    <row r="38" spans="1:6" ht="15">
      <c r="A38" s="2">
        <v>36</v>
      </c>
      <c r="B38" s="1">
        <v>38989</v>
      </c>
      <c r="C38">
        <v>11679.07</v>
      </c>
      <c r="D38">
        <v>5960.8</v>
      </c>
      <c r="E38">
        <v>5250.01</v>
      </c>
      <c r="F38">
        <v>16127.58</v>
      </c>
    </row>
    <row r="39" spans="1:6" ht="15">
      <c r="A39" s="2">
        <v>37</v>
      </c>
      <c r="B39" s="1">
        <v>38992</v>
      </c>
      <c r="C39">
        <v>11670.35</v>
      </c>
      <c r="D39">
        <v>5957.8</v>
      </c>
      <c r="E39">
        <v>5243.13</v>
      </c>
      <c r="F39">
        <v>16254.29</v>
      </c>
    </row>
    <row r="40" spans="1:6" ht="15">
      <c r="A40" s="2">
        <v>38</v>
      </c>
      <c r="B40" s="1">
        <v>38993</v>
      </c>
      <c r="C40">
        <v>11727.34</v>
      </c>
      <c r="D40">
        <v>5937.1</v>
      </c>
      <c r="E40">
        <v>5219.79</v>
      </c>
      <c r="F40">
        <v>16242.09</v>
      </c>
    </row>
    <row r="41" spans="1:6" ht="15">
      <c r="A41" s="2">
        <v>39</v>
      </c>
      <c r="B41" s="1">
        <v>38994</v>
      </c>
      <c r="C41">
        <v>11850.61</v>
      </c>
      <c r="D41">
        <v>5966.5</v>
      </c>
      <c r="E41">
        <v>5256.55</v>
      </c>
      <c r="F41">
        <v>16082.55</v>
      </c>
    </row>
    <row r="42" spans="1:6" ht="15">
      <c r="A42" s="2">
        <v>40</v>
      </c>
      <c r="B42" s="1">
        <v>38995</v>
      </c>
      <c r="C42">
        <v>11866.69</v>
      </c>
      <c r="D42">
        <v>6004.5</v>
      </c>
      <c r="E42">
        <v>5288.53</v>
      </c>
      <c r="F42">
        <v>16449.33</v>
      </c>
    </row>
    <row r="43" spans="1:6" ht="15">
      <c r="A43" s="2">
        <v>41</v>
      </c>
      <c r="B43" s="1">
        <v>38996</v>
      </c>
      <c r="C43">
        <v>11850.21</v>
      </c>
      <c r="D43">
        <v>6001.2</v>
      </c>
      <c r="E43">
        <v>5282.06</v>
      </c>
      <c r="F43">
        <v>16436.06</v>
      </c>
    </row>
    <row r="44" spans="1:6" ht="15">
      <c r="A44" s="2">
        <v>42</v>
      </c>
      <c r="B44" s="1">
        <v>39000</v>
      </c>
      <c r="C44">
        <v>11867.17</v>
      </c>
      <c r="D44">
        <v>6072.7</v>
      </c>
      <c r="E44">
        <v>5309.79</v>
      </c>
      <c r="F44">
        <v>16477.25</v>
      </c>
    </row>
    <row r="45" spans="1:6" ht="15">
      <c r="A45" s="2">
        <v>43</v>
      </c>
      <c r="B45" s="1">
        <v>39001</v>
      </c>
      <c r="C45">
        <v>11852.13</v>
      </c>
      <c r="D45">
        <v>6073.5</v>
      </c>
      <c r="E45">
        <v>5313.19</v>
      </c>
      <c r="F45">
        <v>16400.57</v>
      </c>
    </row>
    <row r="46" spans="1:6" ht="15">
      <c r="A46" s="2">
        <v>44</v>
      </c>
      <c r="B46" s="1">
        <v>39002</v>
      </c>
      <c r="C46">
        <v>11947.7</v>
      </c>
      <c r="D46">
        <v>6121.3</v>
      </c>
      <c r="E46">
        <v>5361.51</v>
      </c>
      <c r="F46">
        <v>16368.81</v>
      </c>
    </row>
    <row r="47" spans="1:6" ht="15">
      <c r="A47" s="2">
        <v>45</v>
      </c>
      <c r="B47" s="1">
        <v>39003</v>
      </c>
      <c r="C47">
        <v>11960.51</v>
      </c>
      <c r="D47">
        <v>6157.3</v>
      </c>
      <c r="E47">
        <v>5353.23</v>
      </c>
      <c r="F47">
        <v>16536.54</v>
      </c>
    </row>
    <row r="48" spans="1:6" ht="15">
      <c r="A48" s="2">
        <v>46</v>
      </c>
      <c r="B48" s="1">
        <v>39006</v>
      </c>
      <c r="C48">
        <v>11980.59</v>
      </c>
      <c r="D48">
        <v>6172.4</v>
      </c>
      <c r="E48">
        <v>5361.97</v>
      </c>
      <c r="F48">
        <v>16692.76</v>
      </c>
    </row>
    <row r="49" spans="1:6" ht="15">
      <c r="A49" s="2">
        <v>47</v>
      </c>
      <c r="B49" s="1">
        <v>39007</v>
      </c>
      <c r="C49">
        <v>11950.02</v>
      </c>
      <c r="D49">
        <v>6108.6</v>
      </c>
      <c r="E49">
        <v>5302.99</v>
      </c>
      <c r="F49">
        <v>16611.59</v>
      </c>
    </row>
    <row r="50" spans="1:6" ht="15">
      <c r="A50" s="2">
        <v>48</v>
      </c>
      <c r="B50" s="1">
        <v>39008</v>
      </c>
      <c r="C50">
        <v>11992.68</v>
      </c>
      <c r="D50">
        <v>6150.4</v>
      </c>
      <c r="E50">
        <v>5361.29</v>
      </c>
      <c r="F50">
        <v>16653</v>
      </c>
    </row>
    <row r="51" spans="1:6" ht="15">
      <c r="A51" s="2">
        <v>49</v>
      </c>
      <c r="B51" s="1">
        <v>39009</v>
      </c>
      <c r="C51">
        <v>12011.73</v>
      </c>
      <c r="D51">
        <v>6156</v>
      </c>
      <c r="E51">
        <v>5359.74</v>
      </c>
      <c r="F51">
        <v>16551.36</v>
      </c>
    </row>
    <row r="52" spans="1:6" ht="15">
      <c r="A52" s="2">
        <v>50</v>
      </c>
      <c r="B52" s="1">
        <v>39010</v>
      </c>
      <c r="C52">
        <v>12002.37</v>
      </c>
      <c r="D52">
        <v>6155.2</v>
      </c>
      <c r="E52">
        <v>5375.35</v>
      </c>
      <c r="F52">
        <v>16651.63</v>
      </c>
    </row>
    <row r="53" spans="1:6" ht="15">
      <c r="A53" s="2">
        <v>51</v>
      </c>
      <c r="B53" s="1">
        <v>39013</v>
      </c>
      <c r="C53">
        <v>12116.91</v>
      </c>
      <c r="D53">
        <v>6166.1</v>
      </c>
      <c r="E53">
        <v>5411.81</v>
      </c>
      <c r="F53">
        <v>16788.82</v>
      </c>
    </row>
    <row r="54" spans="1:6" ht="15">
      <c r="A54" s="2">
        <v>52</v>
      </c>
      <c r="B54" s="1">
        <v>39014</v>
      </c>
      <c r="C54">
        <v>12127.88</v>
      </c>
      <c r="D54">
        <v>6182.5</v>
      </c>
      <c r="E54">
        <v>5404.54</v>
      </c>
      <c r="F54">
        <v>16780.47</v>
      </c>
    </row>
    <row r="55" spans="1:6" ht="15">
      <c r="A55" s="2">
        <v>53</v>
      </c>
      <c r="B55" s="1">
        <v>39015</v>
      </c>
      <c r="C55">
        <v>12134.68</v>
      </c>
      <c r="D55">
        <v>6214.6</v>
      </c>
      <c r="E55">
        <v>5422.28</v>
      </c>
      <c r="F55">
        <v>16699.3</v>
      </c>
    </row>
    <row r="56" spans="1:6" ht="15">
      <c r="A56" s="2">
        <v>54</v>
      </c>
      <c r="B56" s="1">
        <v>39016</v>
      </c>
      <c r="C56">
        <v>12163.66</v>
      </c>
      <c r="D56">
        <v>6184.8</v>
      </c>
      <c r="E56">
        <v>5433.79</v>
      </c>
      <c r="F56">
        <v>16811.6</v>
      </c>
    </row>
    <row r="57" spans="1:6" ht="15">
      <c r="A57" s="2">
        <v>55</v>
      </c>
      <c r="B57" s="1">
        <v>39017</v>
      </c>
      <c r="C57">
        <v>12090.26</v>
      </c>
      <c r="D57">
        <v>6160.9</v>
      </c>
      <c r="E57">
        <v>5396.03</v>
      </c>
      <c r="F57">
        <v>16669.07</v>
      </c>
    </row>
    <row r="58" spans="1:6" ht="15">
      <c r="A58" s="2">
        <v>56</v>
      </c>
      <c r="B58" s="1">
        <v>39020</v>
      </c>
      <c r="C58">
        <v>12086.49</v>
      </c>
      <c r="D58">
        <v>6126.8</v>
      </c>
      <c r="E58">
        <v>5362.23</v>
      </c>
      <c r="F58">
        <v>16351.85</v>
      </c>
    </row>
    <row r="59" spans="1:6" ht="15">
      <c r="A59" s="2">
        <v>57</v>
      </c>
      <c r="B59" s="1">
        <v>39021</v>
      </c>
      <c r="C59">
        <v>12080.73</v>
      </c>
      <c r="D59">
        <v>6129.2</v>
      </c>
      <c r="E59">
        <v>5348.73</v>
      </c>
      <c r="F59">
        <v>16399.39</v>
      </c>
    </row>
    <row r="60" spans="1:6" ht="15">
      <c r="A60" s="2">
        <v>58</v>
      </c>
      <c r="B60" s="1">
        <v>39022</v>
      </c>
      <c r="C60">
        <v>12031.02</v>
      </c>
      <c r="D60">
        <v>6149.6</v>
      </c>
      <c r="E60">
        <v>5370.86</v>
      </c>
      <c r="F60">
        <v>16375.26</v>
      </c>
    </row>
    <row r="61" spans="1:6" ht="15">
      <c r="A61" s="2">
        <v>59</v>
      </c>
      <c r="B61" s="1">
        <v>39023</v>
      </c>
      <c r="C61">
        <v>12018.54</v>
      </c>
      <c r="D61">
        <v>6149.3</v>
      </c>
      <c r="E61">
        <v>5310.07</v>
      </c>
      <c r="F61">
        <v>16350.02</v>
      </c>
    </row>
    <row r="62" spans="1:6" ht="15">
      <c r="A62" s="2">
        <v>60</v>
      </c>
      <c r="B62" s="1">
        <v>39027</v>
      </c>
      <c r="C62">
        <v>12105.55</v>
      </c>
      <c r="D62">
        <v>6224.5</v>
      </c>
      <c r="E62">
        <v>5402.36</v>
      </c>
      <c r="F62">
        <v>16364.76</v>
      </c>
    </row>
    <row r="63" spans="1:6" ht="15">
      <c r="A63" s="2">
        <v>61</v>
      </c>
      <c r="B63" s="1">
        <v>39028</v>
      </c>
      <c r="C63">
        <v>12156.77</v>
      </c>
      <c r="D63">
        <v>6244</v>
      </c>
      <c r="E63">
        <v>5437.78</v>
      </c>
      <c r="F63">
        <v>16393.41</v>
      </c>
    </row>
    <row r="64" spans="1:6" ht="15">
      <c r="A64" s="2">
        <v>62</v>
      </c>
      <c r="B64" s="1">
        <v>39029</v>
      </c>
      <c r="C64">
        <v>12176.54</v>
      </c>
      <c r="D64">
        <v>6239</v>
      </c>
      <c r="E64">
        <v>5437.16</v>
      </c>
      <c r="F64">
        <v>16215.74</v>
      </c>
    </row>
    <row r="65" spans="1:6" ht="15">
      <c r="A65" s="2">
        <v>63</v>
      </c>
      <c r="B65" s="1">
        <v>39030</v>
      </c>
      <c r="C65">
        <v>12103.3</v>
      </c>
      <c r="D65">
        <v>6231.5</v>
      </c>
      <c r="E65">
        <v>5448.6</v>
      </c>
      <c r="F65">
        <v>16198.57</v>
      </c>
    </row>
    <row r="66" spans="1:6" ht="15">
      <c r="A66" s="2">
        <v>64</v>
      </c>
      <c r="B66" s="1">
        <v>39031</v>
      </c>
      <c r="C66">
        <v>12108.43</v>
      </c>
      <c r="D66">
        <v>6208.4</v>
      </c>
      <c r="E66">
        <v>5447.5</v>
      </c>
      <c r="F66">
        <v>16112.43</v>
      </c>
    </row>
    <row r="67" spans="1:6" ht="15">
      <c r="A67" s="2">
        <v>65</v>
      </c>
      <c r="B67" s="1">
        <v>39034</v>
      </c>
      <c r="C67">
        <v>12131.88</v>
      </c>
      <c r="D67">
        <v>6194.2</v>
      </c>
      <c r="E67">
        <v>5490.56</v>
      </c>
      <c r="F67">
        <v>16022.49</v>
      </c>
    </row>
    <row r="68" spans="1:6" ht="15">
      <c r="A68" s="2">
        <v>66</v>
      </c>
      <c r="B68" s="1">
        <v>39035</v>
      </c>
      <c r="C68">
        <v>12218.01</v>
      </c>
      <c r="D68">
        <v>6186.6</v>
      </c>
      <c r="E68">
        <v>5476.28</v>
      </c>
      <c r="F68">
        <v>16289.55</v>
      </c>
    </row>
    <row r="69" spans="1:6" ht="15">
      <c r="A69" s="2">
        <v>67</v>
      </c>
      <c r="B69" s="1">
        <v>39036</v>
      </c>
      <c r="C69">
        <v>12251.71</v>
      </c>
      <c r="D69">
        <v>6229.8</v>
      </c>
      <c r="E69">
        <v>5511.53</v>
      </c>
      <c r="F69">
        <v>16243.47</v>
      </c>
    </row>
    <row r="70" spans="1:6" ht="15">
      <c r="A70" s="2">
        <v>68</v>
      </c>
      <c r="B70" s="1">
        <v>39037</v>
      </c>
      <c r="C70">
        <v>12305.82</v>
      </c>
      <c r="D70">
        <v>6254.9</v>
      </c>
      <c r="E70">
        <v>5505.72</v>
      </c>
      <c r="F70">
        <v>16163.87</v>
      </c>
    </row>
    <row r="71" spans="1:6" ht="15">
      <c r="A71" s="2">
        <v>69</v>
      </c>
      <c r="B71" s="1">
        <v>39038</v>
      </c>
      <c r="C71">
        <v>12342.55</v>
      </c>
      <c r="D71">
        <v>6192</v>
      </c>
      <c r="E71">
        <v>5439.71</v>
      </c>
      <c r="F71">
        <v>16091.73</v>
      </c>
    </row>
    <row r="72" spans="1:6" ht="15">
      <c r="A72" s="2">
        <v>70</v>
      </c>
      <c r="B72" s="1">
        <v>39041</v>
      </c>
      <c r="C72">
        <v>12316.54</v>
      </c>
      <c r="D72">
        <v>6204.5</v>
      </c>
      <c r="E72">
        <v>5454.74</v>
      </c>
      <c r="F72">
        <v>15725.94</v>
      </c>
    </row>
    <row r="73" spans="1:6" ht="15">
      <c r="A73" s="2">
        <v>71</v>
      </c>
      <c r="B73" s="1">
        <v>39042</v>
      </c>
      <c r="C73">
        <v>12321.59</v>
      </c>
      <c r="D73">
        <v>6202.6</v>
      </c>
      <c r="E73">
        <v>5459.35</v>
      </c>
      <c r="F73">
        <v>15734.14</v>
      </c>
    </row>
    <row r="74" spans="1:6" ht="15">
      <c r="A74" s="2">
        <v>72</v>
      </c>
      <c r="B74" s="1">
        <v>39043</v>
      </c>
      <c r="C74">
        <v>12326.95</v>
      </c>
      <c r="D74">
        <v>6160.3</v>
      </c>
      <c r="E74">
        <v>5452.49</v>
      </c>
      <c r="F74">
        <v>15914.23</v>
      </c>
    </row>
    <row r="75" spans="1:6" ht="15">
      <c r="A75" s="2">
        <v>73</v>
      </c>
      <c r="B75" s="1">
        <v>39045</v>
      </c>
      <c r="C75">
        <v>12280.17</v>
      </c>
      <c r="D75">
        <v>6122.1</v>
      </c>
      <c r="E75">
        <v>5389.46</v>
      </c>
      <c r="F75">
        <v>15734.6</v>
      </c>
    </row>
    <row r="76" spans="1:6" ht="15">
      <c r="A76" s="2">
        <v>74</v>
      </c>
      <c r="B76" s="1">
        <v>39048</v>
      </c>
      <c r="C76">
        <v>12121.71</v>
      </c>
      <c r="D76">
        <v>6050.1</v>
      </c>
      <c r="E76">
        <v>5308.65</v>
      </c>
      <c r="F76">
        <v>15885.38</v>
      </c>
    </row>
    <row r="77" spans="1:6" ht="15">
      <c r="A77" s="2">
        <v>75</v>
      </c>
      <c r="B77" s="1">
        <v>39049</v>
      </c>
      <c r="C77">
        <v>12136.44</v>
      </c>
      <c r="D77">
        <v>6025.9</v>
      </c>
      <c r="E77">
        <v>5306.24</v>
      </c>
      <c r="F77">
        <v>15855.26</v>
      </c>
    </row>
    <row r="78" spans="1:6" ht="15">
      <c r="A78" s="2">
        <v>76</v>
      </c>
      <c r="B78" s="1">
        <v>39050</v>
      </c>
      <c r="C78">
        <v>12226.73</v>
      </c>
      <c r="D78">
        <v>6084.4</v>
      </c>
      <c r="E78">
        <v>5381.25</v>
      </c>
      <c r="F78">
        <v>16076.2</v>
      </c>
    </row>
    <row r="79" spans="1:6" ht="15">
      <c r="A79" s="2">
        <v>77</v>
      </c>
      <c r="B79" s="1">
        <v>39051</v>
      </c>
      <c r="C79">
        <v>12221.93</v>
      </c>
      <c r="D79">
        <v>6048.8</v>
      </c>
      <c r="E79">
        <v>5327.64</v>
      </c>
      <c r="F79">
        <v>16274.33</v>
      </c>
    </row>
    <row r="80" spans="1:6" ht="15">
      <c r="A80" s="2">
        <v>78</v>
      </c>
      <c r="B80" s="1">
        <v>39052</v>
      </c>
      <c r="C80">
        <v>12194.13</v>
      </c>
      <c r="D80">
        <v>6021.5</v>
      </c>
      <c r="E80">
        <v>5254.05</v>
      </c>
      <c r="F80">
        <v>16321.78</v>
      </c>
    </row>
    <row r="81" spans="1:6" ht="15">
      <c r="A81" s="2">
        <v>79</v>
      </c>
      <c r="B81" s="1">
        <v>39055</v>
      </c>
      <c r="C81">
        <v>12283.85</v>
      </c>
      <c r="D81">
        <v>6050.4</v>
      </c>
      <c r="E81">
        <v>5296.08</v>
      </c>
      <c r="F81">
        <v>16303.59</v>
      </c>
    </row>
    <row r="82" spans="1:6" ht="15">
      <c r="A82" s="2">
        <v>80</v>
      </c>
      <c r="B82" s="1">
        <v>39056</v>
      </c>
      <c r="C82">
        <v>12331.6</v>
      </c>
      <c r="D82">
        <v>6086.4</v>
      </c>
      <c r="E82">
        <v>5359.69</v>
      </c>
      <c r="F82">
        <v>16265.76</v>
      </c>
    </row>
    <row r="83" spans="1:6" ht="15">
      <c r="A83" s="2">
        <v>81</v>
      </c>
      <c r="B83" s="1">
        <v>39057</v>
      </c>
      <c r="C83">
        <v>12309.25</v>
      </c>
      <c r="D83">
        <v>6090.3</v>
      </c>
      <c r="E83">
        <v>5350.62</v>
      </c>
      <c r="F83">
        <v>16371.28</v>
      </c>
    </row>
    <row r="84" spans="1:6" ht="15">
      <c r="A84" s="2">
        <v>82</v>
      </c>
      <c r="B84" s="1">
        <v>39058</v>
      </c>
      <c r="C84">
        <v>12278.41</v>
      </c>
      <c r="D84">
        <v>6131.5</v>
      </c>
      <c r="E84">
        <v>5379.21</v>
      </c>
      <c r="F84">
        <v>16473.36</v>
      </c>
    </row>
    <row r="85" spans="1:6" ht="15">
      <c r="A85" s="2">
        <v>83</v>
      </c>
      <c r="B85" s="1">
        <v>39059</v>
      </c>
      <c r="C85">
        <v>12307.48</v>
      </c>
      <c r="D85">
        <v>6152.4</v>
      </c>
      <c r="E85">
        <v>5384.16</v>
      </c>
      <c r="F85">
        <v>16417.82</v>
      </c>
    </row>
    <row r="86" spans="1:6" ht="15">
      <c r="A86" s="2">
        <v>84</v>
      </c>
      <c r="B86" s="1">
        <v>39062</v>
      </c>
      <c r="C86">
        <v>12328.48</v>
      </c>
      <c r="D86">
        <v>6159.8</v>
      </c>
      <c r="E86">
        <v>5427.56</v>
      </c>
      <c r="F86">
        <v>16527.99</v>
      </c>
    </row>
    <row r="87" spans="1:6" ht="15">
      <c r="A87" s="2">
        <v>85</v>
      </c>
      <c r="B87" s="1">
        <v>39063</v>
      </c>
      <c r="C87">
        <v>12315.58</v>
      </c>
      <c r="D87">
        <v>6156.4</v>
      </c>
      <c r="E87">
        <v>5426.82</v>
      </c>
      <c r="F87">
        <v>16637.78</v>
      </c>
    </row>
    <row r="88" spans="1:6" ht="15">
      <c r="A88" s="2">
        <v>86</v>
      </c>
      <c r="B88" s="1">
        <v>39064</v>
      </c>
      <c r="C88">
        <v>12317.5</v>
      </c>
      <c r="D88">
        <v>6192.5</v>
      </c>
      <c r="E88">
        <v>5475.85</v>
      </c>
      <c r="F88">
        <v>16692.93</v>
      </c>
    </row>
    <row r="89" spans="1:6" ht="15">
      <c r="A89" s="2">
        <v>87</v>
      </c>
      <c r="B89" s="1">
        <v>39065</v>
      </c>
      <c r="C89">
        <v>12416.76</v>
      </c>
      <c r="D89">
        <v>6228</v>
      </c>
      <c r="E89">
        <v>5509.58</v>
      </c>
      <c r="F89">
        <v>16829.2</v>
      </c>
    </row>
    <row r="90" spans="1:6" ht="15">
      <c r="A90" s="2">
        <v>88</v>
      </c>
      <c r="B90" s="1">
        <v>39066</v>
      </c>
      <c r="C90">
        <v>12445.52</v>
      </c>
      <c r="D90">
        <v>6260</v>
      </c>
      <c r="E90">
        <v>5541.62</v>
      </c>
      <c r="F90">
        <v>16914.31</v>
      </c>
    </row>
    <row r="91" spans="1:6" ht="15">
      <c r="A91" s="2">
        <v>89</v>
      </c>
      <c r="B91" s="1">
        <v>39069</v>
      </c>
      <c r="C91">
        <v>12441.27</v>
      </c>
      <c r="D91">
        <v>6247.4</v>
      </c>
      <c r="E91">
        <v>5530.32</v>
      </c>
      <c r="F91">
        <v>16962.11</v>
      </c>
    </row>
    <row r="92" spans="1:6" ht="15">
      <c r="A92" s="2">
        <v>90</v>
      </c>
      <c r="B92" s="1">
        <v>39070</v>
      </c>
      <c r="C92">
        <v>12471.32</v>
      </c>
      <c r="D92">
        <v>6203.9</v>
      </c>
      <c r="E92">
        <v>5484.76</v>
      </c>
      <c r="F92">
        <v>16776.88</v>
      </c>
    </row>
    <row r="93" spans="1:6" ht="15">
      <c r="A93" s="2">
        <v>91</v>
      </c>
      <c r="B93" s="1">
        <v>39071</v>
      </c>
      <c r="C93">
        <v>12463.87</v>
      </c>
      <c r="D93">
        <v>6198.6</v>
      </c>
      <c r="E93">
        <v>5514.42</v>
      </c>
      <c r="F93">
        <v>17011.04</v>
      </c>
    </row>
    <row r="94" spans="1:6" ht="15">
      <c r="A94" s="2">
        <v>92</v>
      </c>
      <c r="B94" s="1">
        <v>39072</v>
      </c>
      <c r="C94">
        <v>12421.25</v>
      </c>
      <c r="D94">
        <v>6183.7</v>
      </c>
      <c r="E94">
        <v>5510.39</v>
      </c>
      <c r="F94">
        <v>17047.83</v>
      </c>
    </row>
    <row r="95" spans="1:6" ht="15">
      <c r="A95" s="2">
        <v>93</v>
      </c>
      <c r="B95" s="1">
        <v>39073</v>
      </c>
      <c r="C95">
        <v>12343.21</v>
      </c>
      <c r="D95">
        <v>6190</v>
      </c>
      <c r="E95">
        <v>5453.94</v>
      </c>
      <c r="F95">
        <v>17104.96</v>
      </c>
    </row>
    <row r="96" spans="1:6" ht="15">
      <c r="A96" s="2">
        <v>94</v>
      </c>
      <c r="B96" s="1">
        <v>39078</v>
      </c>
      <c r="C96">
        <v>12510.57</v>
      </c>
      <c r="D96">
        <v>6245.2</v>
      </c>
      <c r="E96">
        <v>5540.01</v>
      </c>
      <c r="F96">
        <v>17248.63</v>
      </c>
    </row>
    <row r="97" spans="1:6" ht="15">
      <c r="A97" s="2">
        <v>95</v>
      </c>
      <c r="B97" s="1">
        <v>39079</v>
      </c>
      <c r="C97">
        <v>12501.52</v>
      </c>
      <c r="D97">
        <v>6240.9</v>
      </c>
      <c r="E97">
        <v>5533.36</v>
      </c>
      <c r="F97">
        <v>17224.81</v>
      </c>
    </row>
    <row r="98" spans="1:6" ht="15">
      <c r="A98" s="2">
        <v>96</v>
      </c>
      <c r="B98" s="1">
        <v>39080</v>
      </c>
      <c r="C98">
        <v>12463.15</v>
      </c>
      <c r="D98">
        <v>6220.8</v>
      </c>
      <c r="E98">
        <v>5541.76</v>
      </c>
      <c r="F98">
        <v>17225.83</v>
      </c>
    </row>
    <row r="99" spans="1:6" ht="15">
      <c r="A99" s="2">
        <v>97</v>
      </c>
      <c r="B99" s="1">
        <v>39086</v>
      </c>
      <c r="C99">
        <v>12480.69</v>
      </c>
      <c r="D99">
        <v>6287</v>
      </c>
      <c r="E99">
        <v>5574.56</v>
      </c>
      <c r="F99">
        <v>17353.67</v>
      </c>
    </row>
    <row r="100" spans="1:6" ht="15">
      <c r="A100" s="2">
        <v>98</v>
      </c>
      <c r="B100" s="1">
        <v>39087</v>
      </c>
      <c r="C100">
        <v>12398.01</v>
      </c>
      <c r="D100">
        <v>6220.1</v>
      </c>
      <c r="E100">
        <v>5517.35</v>
      </c>
      <c r="F100">
        <v>17091.59</v>
      </c>
    </row>
    <row r="101" spans="1:6" ht="15">
      <c r="A101" s="2">
        <v>99</v>
      </c>
      <c r="B101" s="1">
        <v>39091</v>
      </c>
      <c r="C101">
        <v>12416.6</v>
      </c>
      <c r="D101">
        <v>6196.1</v>
      </c>
      <c r="E101">
        <v>5533.03</v>
      </c>
      <c r="F101">
        <v>17237.77</v>
      </c>
    </row>
    <row r="102" spans="1:6" ht="15">
      <c r="A102" s="2">
        <v>100</v>
      </c>
      <c r="B102" s="1">
        <v>39092</v>
      </c>
      <c r="C102">
        <v>12442.16</v>
      </c>
      <c r="D102">
        <v>6160.7</v>
      </c>
      <c r="E102">
        <v>5501.95</v>
      </c>
      <c r="F102">
        <v>16942.4</v>
      </c>
    </row>
    <row r="103" spans="1:6" ht="15">
      <c r="A103" s="2">
        <v>101</v>
      </c>
      <c r="B103" s="1">
        <v>39093</v>
      </c>
      <c r="C103">
        <v>12514.98</v>
      </c>
      <c r="D103">
        <v>6230.1</v>
      </c>
      <c r="E103">
        <v>5609.8</v>
      </c>
      <c r="F103">
        <v>16838.17</v>
      </c>
    </row>
    <row r="104" spans="1:6" ht="15">
      <c r="A104" s="2">
        <v>102</v>
      </c>
      <c r="B104" s="1">
        <v>39094</v>
      </c>
      <c r="C104">
        <v>12556.08</v>
      </c>
      <c r="D104">
        <v>6239</v>
      </c>
      <c r="E104">
        <v>5617.62</v>
      </c>
      <c r="F104">
        <v>17057.01</v>
      </c>
    </row>
    <row r="105" spans="1:6" ht="15">
      <c r="A105" s="2">
        <v>103</v>
      </c>
      <c r="B105" s="1">
        <v>39098</v>
      </c>
      <c r="C105">
        <v>12582.59</v>
      </c>
      <c r="D105">
        <v>6215.7</v>
      </c>
      <c r="E105">
        <v>5591.54</v>
      </c>
      <c r="F105">
        <v>17202.46</v>
      </c>
    </row>
    <row r="106" spans="1:6" ht="15">
      <c r="A106" s="2">
        <v>104</v>
      </c>
      <c r="B106" s="1">
        <v>39099</v>
      </c>
      <c r="C106">
        <v>12577.15</v>
      </c>
      <c r="D106">
        <v>6204.5</v>
      </c>
      <c r="E106">
        <v>5561.78</v>
      </c>
      <c r="F106">
        <v>17261.35</v>
      </c>
    </row>
    <row r="107" spans="1:6" ht="15">
      <c r="A107" s="2">
        <v>105</v>
      </c>
      <c r="B107" s="1">
        <v>39100</v>
      </c>
      <c r="C107">
        <v>12567.93</v>
      </c>
      <c r="D107">
        <v>6210.3</v>
      </c>
      <c r="E107">
        <v>5555.04</v>
      </c>
      <c r="F107">
        <v>17370.93</v>
      </c>
    </row>
    <row r="108" spans="1:6" ht="15">
      <c r="A108" s="2">
        <v>106</v>
      </c>
      <c r="B108" s="1">
        <v>39101</v>
      </c>
      <c r="C108">
        <v>12565.53</v>
      </c>
      <c r="D108">
        <v>6237.2</v>
      </c>
      <c r="E108">
        <v>5614.7</v>
      </c>
      <c r="F108">
        <v>17310.44</v>
      </c>
    </row>
    <row r="109" spans="1:6" ht="15">
      <c r="A109" s="2">
        <v>107</v>
      </c>
      <c r="B109" s="1">
        <v>39104</v>
      </c>
      <c r="C109">
        <v>12477.16</v>
      </c>
      <c r="D109">
        <v>6218.4</v>
      </c>
      <c r="E109">
        <v>5579.78</v>
      </c>
      <c r="F109">
        <v>17424.18</v>
      </c>
    </row>
    <row r="110" spans="1:6" ht="15">
      <c r="A110" s="2">
        <v>108</v>
      </c>
      <c r="B110" s="1">
        <v>39105</v>
      </c>
      <c r="C110">
        <v>12533.8</v>
      </c>
      <c r="D110">
        <v>6227.6</v>
      </c>
      <c r="E110">
        <v>5575.07</v>
      </c>
      <c r="F110">
        <v>17408.57</v>
      </c>
    </row>
    <row r="111" spans="1:6" ht="15">
      <c r="A111" s="2">
        <v>109</v>
      </c>
      <c r="B111" s="1">
        <v>39106</v>
      </c>
      <c r="C111">
        <v>12621.77</v>
      </c>
      <c r="D111">
        <v>6314.8</v>
      </c>
      <c r="E111">
        <v>5638.08</v>
      </c>
      <c r="F111">
        <v>17507.4</v>
      </c>
    </row>
    <row r="112" spans="1:6" ht="15">
      <c r="A112" s="2">
        <v>110</v>
      </c>
      <c r="B112" s="1">
        <v>39107</v>
      </c>
      <c r="C112">
        <v>12502.56</v>
      </c>
      <c r="D112">
        <v>6269.3</v>
      </c>
      <c r="E112">
        <v>5609.2</v>
      </c>
      <c r="F112">
        <v>17458.3</v>
      </c>
    </row>
    <row r="113" spans="1:6" ht="15">
      <c r="A113" s="2">
        <v>111</v>
      </c>
      <c r="B113" s="1">
        <v>39108</v>
      </c>
      <c r="C113">
        <v>12487.02</v>
      </c>
      <c r="D113">
        <v>6228</v>
      </c>
      <c r="E113">
        <v>5582.3</v>
      </c>
      <c r="F113">
        <v>17421.93</v>
      </c>
    </row>
    <row r="114" spans="1:6" ht="15">
      <c r="A114" s="2">
        <v>112</v>
      </c>
      <c r="B114" s="1">
        <v>39111</v>
      </c>
      <c r="C114">
        <v>12490.78</v>
      </c>
      <c r="D114">
        <v>6239.9</v>
      </c>
      <c r="E114">
        <v>5619.7</v>
      </c>
      <c r="F114">
        <v>17470.46</v>
      </c>
    </row>
    <row r="115" spans="1:6" ht="15">
      <c r="A115" s="2">
        <v>113</v>
      </c>
      <c r="B115" s="1">
        <v>39112</v>
      </c>
      <c r="C115">
        <v>12523.31</v>
      </c>
      <c r="D115">
        <v>6242</v>
      </c>
      <c r="E115">
        <v>5645.59</v>
      </c>
      <c r="F115">
        <v>17490.19</v>
      </c>
    </row>
    <row r="116" spans="1:6" ht="15">
      <c r="A116" s="2">
        <v>114</v>
      </c>
      <c r="B116" s="1">
        <v>39113</v>
      </c>
      <c r="C116">
        <v>12621.69</v>
      </c>
      <c r="D116">
        <v>6203.1</v>
      </c>
      <c r="E116">
        <v>5608.31</v>
      </c>
      <c r="F116">
        <v>17383.42</v>
      </c>
    </row>
    <row r="117" spans="1:6" ht="15">
      <c r="A117" s="2">
        <v>115</v>
      </c>
      <c r="B117" s="1">
        <v>39114</v>
      </c>
      <c r="C117">
        <v>12673.68</v>
      </c>
      <c r="D117">
        <v>6282.2</v>
      </c>
      <c r="E117">
        <v>5662.25</v>
      </c>
      <c r="F117">
        <v>17519.5</v>
      </c>
    </row>
    <row r="118" spans="1:6" ht="15">
      <c r="A118" s="2">
        <v>116</v>
      </c>
      <c r="B118" s="1">
        <v>39115</v>
      </c>
      <c r="C118">
        <v>12653.49</v>
      </c>
      <c r="D118">
        <v>6310.9</v>
      </c>
      <c r="E118">
        <v>5677.3</v>
      </c>
      <c r="F118">
        <v>17547.11</v>
      </c>
    </row>
    <row r="119" spans="1:6" ht="15">
      <c r="A119" s="2">
        <v>117</v>
      </c>
      <c r="B119" s="1">
        <v>39118</v>
      </c>
      <c r="C119">
        <v>12661.74</v>
      </c>
      <c r="D119">
        <v>6317.9</v>
      </c>
      <c r="E119">
        <v>5681.11</v>
      </c>
      <c r="F119">
        <v>17344.8</v>
      </c>
    </row>
    <row r="120" spans="1:6" ht="15">
      <c r="A120" s="2">
        <v>118</v>
      </c>
      <c r="B120" s="1">
        <v>39119</v>
      </c>
      <c r="C120">
        <v>12666.31</v>
      </c>
      <c r="D120">
        <v>6346.3</v>
      </c>
      <c r="E120">
        <v>5676.78</v>
      </c>
      <c r="F120">
        <v>17406.86</v>
      </c>
    </row>
    <row r="121" spans="1:6" ht="15">
      <c r="A121" s="2">
        <v>119</v>
      </c>
      <c r="B121" s="1">
        <v>39120</v>
      </c>
      <c r="C121">
        <v>12666.87</v>
      </c>
      <c r="D121">
        <v>6369.5</v>
      </c>
      <c r="E121">
        <v>5703</v>
      </c>
      <c r="F121">
        <v>17292.32</v>
      </c>
    </row>
    <row r="122" spans="1:6" ht="15">
      <c r="A122" s="2">
        <v>120</v>
      </c>
      <c r="B122" s="1">
        <v>39121</v>
      </c>
      <c r="C122">
        <v>12637.63</v>
      </c>
      <c r="D122">
        <v>6346.4</v>
      </c>
      <c r="E122">
        <v>5665.1</v>
      </c>
      <c r="F122">
        <v>17292.48</v>
      </c>
    </row>
    <row r="123" spans="1:6" ht="15">
      <c r="A123" s="2">
        <v>121</v>
      </c>
      <c r="B123" s="1">
        <v>39122</v>
      </c>
      <c r="C123">
        <v>12580.83</v>
      </c>
      <c r="D123">
        <v>6382.8</v>
      </c>
      <c r="E123">
        <v>5692.45</v>
      </c>
      <c r="F123">
        <v>17504.33</v>
      </c>
    </row>
    <row r="124" spans="1:6" ht="15">
      <c r="A124" s="2">
        <v>122</v>
      </c>
      <c r="B124" s="1">
        <v>39126</v>
      </c>
      <c r="C124">
        <v>12654.85</v>
      </c>
      <c r="D124">
        <v>6381.8</v>
      </c>
      <c r="E124">
        <v>5682.69</v>
      </c>
      <c r="F124">
        <v>17621.45</v>
      </c>
    </row>
    <row r="125" spans="1:6" ht="15">
      <c r="A125" s="2">
        <v>123</v>
      </c>
      <c r="B125" s="1">
        <v>39127</v>
      </c>
      <c r="C125">
        <v>12741.86</v>
      </c>
      <c r="D125">
        <v>6421.2</v>
      </c>
      <c r="E125">
        <v>5725.84</v>
      </c>
      <c r="F125">
        <v>17752.64</v>
      </c>
    </row>
    <row r="126" spans="1:6" ht="15">
      <c r="A126" s="2">
        <v>124</v>
      </c>
      <c r="B126" s="1">
        <v>39128</v>
      </c>
      <c r="C126">
        <v>12765.01</v>
      </c>
      <c r="D126">
        <v>6433.3</v>
      </c>
      <c r="E126">
        <v>5720.88</v>
      </c>
      <c r="F126">
        <v>17897.23</v>
      </c>
    </row>
    <row r="127" spans="1:6" ht="15">
      <c r="A127" s="2">
        <v>125</v>
      </c>
      <c r="B127" s="1">
        <v>39129</v>
      </c>
      <c r="C127">
        <v>12767.57</v>
      </c>
      <c r="D127">
        <v>6419.5</v>
      </c>
      <c r="E127">
        <v>5713.59</v>
      </c>
      <c r="F127">
        <v>17875.65</v>
      </c>
    </row>
    <row r="128" spans="1:6" ht="15">
      <c r="A128" s="2">
        <v>126</v>
      </c>
      <c r="B128" s="1">
        <v>39133</v>
      </c>
      <c r="C128">
        <v>12786.64</v>
      </c>
      <c r="D128">
        <v>6412.3</v>
      </c>
      <c r="E128">
        <v>5713.45</v>
      </c>
      <c r="F128">
        <v>17939.12</v>
      </c>
    </row>
    <row r="129" spans="1:6" ht="15">
      <c r="A129" s="2">
        <v>127</v>
      </c>
      <c r="B129" s="1">
        <v>39134</v>
      </c>
      <c r="C129">
        <v>12738.41</v>
      </c>
      <c r="D129">
        <v>6357.1</v>
      </c>
      <c r="E129">
        <v>5694.56</v>
      </c>
      <c r="F129">
        <v>17913.21</v>
      </c>
    </row>
    <row r="130" spans="1:6" ht="15">
      <c r="A130" s="2">
        <v>128</v>
      </c>
      <c r="B130" s="1">
        <v>39135</v>
      </c>
      <c r="C130">
        <v>12686.02</v>
      </c>
      <c r="D130">
        <v>6380.9</v>
      </c>
      <c r="E130">
        <v>5707.86</v>
      </c>
      <c r="F130">
        <v>18108.79</v>
      </c>
    </row>
    <row r="131" spans="1:6" ht="15">
      <c r="A131" s="2">
        <v>129</v>
      </c>
      <c r="B131" s="1">
        <v>39136</v>
      </c>
      <c r="C131">
        <v>12647.48</v>
      </c>
      <c r="D131">
        <v>6401.5</v>
      </c>
      <c r="E131">
        <v>5716.38</v>
      </c>
      <c r="F131">
        <v>18188.42</v>
      </c>
    </row>
    <row r="132" spans="1:6" ht="15">
      <c r="A132" s="2">
        <v>130</v>
      </c>
      <c r="B132" s="1">
        <v>39139</v>
      </c>
      <c r="C132">
        <v>12632.26</v>
      </c>
      <c r="D132">
        <v>6434.7</v>
      </c>
      <c r="E132">
        <v>5762.54</v>
      </c>
      <c r="F132">
        <v>18215.35</v>
      </c>
    </row>
    <row r="133" spans="1:6" ht="15">
      <c r="A133" s="2">
        <v>131</v>
      </c>
      <c r="B133" s="1">
        <v>39140</v>
      </c>
      <c r="C133">
        <v>12216.24</v>
      </c>
      <c r="D133">
        <v>6286.1</v>
      </c>
      <c r="E133">
        <v>5588.39</v>
      </c>
      <c r="F133">
        <v>18119.92</v>
      </c>
    </row>
    <row r="134" spans="1:6" ht="15">
      <c r="A134" s="2">
        <v>132</v>
      </c>
      <c r="B134" s="1">
        <v>39141</v>
      </c>
      <c r="C134">
        <v>12268.63</v>
      </c>
      <c r="D134">
        <v>6171.5</v>
      </c>
      <c r="E134">
        <v>5516.32</v>
      </c>
      <c r="F134">
        <v>17604.12</v>
      </c>
    </row>
    <row r="135" spans="1:6" ht="15">
      <c r="A135" s="2">
        <v>133</v>
      </c>
      <c r="B135" s="1">
        <v>39142</v>
      </c>
      <c r="C135">
        <v>12234.34</v>
      </c>
      <c r="D135">
        <v>6116</v>
      </c>
      <c r="E135">
        <v>5458.4</v>
      </c>
      <c r="F135">
        <v>17453.51</v>
      </c>
    </row>
    <row r="136" spans="1:6" ht="15">
      <c r="A136" s="2">
        <v>134</v>
      </c>
      <c r="B136" s="1">
        <v>39143</v>
      </c>
      <c r="C136">
        <v>12114.1</v>
      </c>
      <c r="D136">
        <v>6116.2</v>
      </c>
      <c r="E136">
        <v>5424.7</v>
      </c>
      <c r="F136">
        <v>17217.93</v>
      </c>
    </row>
    <row r="137" spans="1:6" ht="15">
      <c r="A137" s="2">
        <v>135</v>
      </c>
      <c r="B137" s="1">
        <v>39146</v>
      </c>
      <c r="C137">
        <v>12050.41</v>
      </c>
      <c r="D137">
        <v>6058.7</v>
      </c>
      <c r="E137">
        <v>5385.03</v>
      </c>
      <c r="F137">
        <v>16642.25</v>
      </c>
    </row>
    <row r="138" spans="1:6" ht="15">
      <c r="A138" s="2">
        <v>136</v>
      </c>
      <c r="B138" s="1">
        <v>39147</v>
      </c>
      <c r="C138">
        <v>12207.59</v>
      </c>
      <c r="D138">
        <v>6138.5</v>
      </c>
      <c r="E138">
        <v>5437.13</v>
      </c>
      <c r="F138">
        <v>16844.5</v>
      </c>
    </row>
    <row r="139" spans="1:6" ht="15">
      <c r="A139" s="2">
        <v>137</v>
      </c>
      <c r="B139" s="1">
        <v>39148</v>
      </c>
      <c r="C139">
        <v>12192.45</v>
      </c>
      <c r="D139">
        <v>6156.5</v>
      </c>
      <c r="E139">
        <v>5455.07</v>
      </c>
      <c r="F139">
        <v>16764.62</v>
      </c>
    </row>
    <row r="140" spans="1:6" ht="15">
      <c r="A140" s="2">
        <v>138</v>
      </c>
      <c r="B140" s="1">
        <v>39149</v>
      </c>
      <c r="C140">
        <v>12260.7</v>
      </c>
      <c r="D140">
        <v>6227.7</v>
      </c>
      <c r="E140">
        <v>5524.26</v>
      </c>
      <c r="F140">
        <v>17090.31</v>
      </c>
    </row>
    <row r="141" spans="1:6" ht="15">
      <c r="A141" s="2">
        <v>139</v>
      </c>
      <c r="B141" s="1">
        <v>39150</v>
      </c>
      <c r="C141">
        <v>12276.32</v>
      </c>
      <c r="D141">
        <v>6245.2</v>
      </c>
      <c r="E141">
        <v>5537.84</v>
      </c>
      <c r="F141">
        <v>17164.04</v>
      </c>
    </row>
    <row r="142" spans="1:6" ht="15">
      <c r="A142" s="2">
        <v>140</v>
      </c>
      <c r="B142" s="1">
        <v>39153</v>
      </c>
      <c r="C142">
        <v>12318.62</v>
      </c>
      <c r="D142">
        <v>6233.3</v>
      </c>
      <c r="E142">
        <v>5496.07</v>
      </c>
      <c r="F142">
        <v>17292.39</v>
      </c>
    </row>
    <row r="143" spans="1:6" ht="15">
      <c r="A143" s="2">
        <v>141</v>
      </c>
      <c r="B143" s="1">
        <v>39154</v>
      </c>
      <c r="C143">
        <v>12075.96</v>
      </c>
      <c r="D143">
        <v>6161.2</v>
      </c>
      <c r="E143">
        <v>5432.94</v>
      </c>
      <c r="F143">
        <v>17178.84</v>
      </c>
    </row>
    <row r="144" spans="1:6" ht="15">
      <c r="A144" s="2">
        <v>142</v>
      </c>
      <c r="B144" s="1">
        <v>39155</v>
      </c>
      <c r="C144">
        <v>12133.4</v>
      </c>
      <c r="D144">
        <v>6000.7</v>
      </c>
      <c r="E144">
        <v>5296.22</v>
      </c>
      <c r="F144">
        <v>16676.89</v>
      </c>
    </row>
    <row r="145" spans="1:6" ht="15">
      <c r="A145" s="2">
        <v>143</v>
      </c>
      <c r="B145" s="1">
        <v>39156</v>
      </c>
      <c r="C145">
        <v>12159.68</v>
      </c>
      <c r="D145">
        <v>6133.2</v>
      </c>
      <c r="E145">
        <v>5389.85</v>
      </c>
      <c r="F145">
        <v>16860.39</v>
      </c>
    </row>
    <row r="146" spans="1:6" ht="15">
      <c r="A146" s="2">
        <v>144</v>
      </c>
      <c r="B146" s="1">
        <v>39157</v>
      </c>
      <c r="C146">
        <v>12110.41</v>
      </c>
      <c r="D146">
        <v>6130.6</v>
      </c>
      <c r="E146">
        <v>5382.16</v>
      </c>
      <c r="F146">
        <v>16744.15</v>
      </c>
    </row>
    <row r="147" spans="1:6" ht="15">
      <c r="A147" s="2">
        <v>145</v>
      </c>
      <c r="B147" s="1">
        <v>39160</v>
      </c>
      <c r="C147">
        <v>12226.17</v>
      </c>
      <c r="D147">
        <v>6189.4</v>
      </c>
      <c r="E147">
        <v>5458.95</v>
      </c>
      <c r="F147">
        <v>17009.55</v>
      </c>
    </row>
    <row r="148" spans="1:6" ht="15">
      <c r="A148" s="2">
        <v>146</v>
      </c>
      <c r="B148" s="1">
        <v>39161</v>
      </c>
      <c r="C148">
        <v>12288.1</v>
      </c>
      <c r="D148">
        <v>6220.3</v>
      </c>
      <c r="E148">
        <v>5503.27</v>
      </c>
      <c r="F148">
        <v>17163.2</v>
      </c>
    </row>
    <row r="149" spans="1:6" ht="15">
      <c r="A149" s="2">
        <v>147</v>
      </c>
      <c r="B149" s="1">
        <v>39163</v>
      </c>
      <c r="C149">
        <v>12461.14</v>
      </c>
      <c r="D149">
        <v>6318</v>
      </c>
      <c r="E149">
        <v>5598.37</v>
      </c>
      <c r="F149">
        <v>17419.2</v>
      </c>
    </row>
    <row r="150" spans="1:6" ht="15">
      <c r="A150" s="2">
        <v>148</v>
      </c>
      <c r="B150" s="1">
        <v>39164</v>
      </c>
      <c r="C150">
        <v>12481.01</v>
      </c>
      <c r="D150">
        <v>6339.4</v>
      </c>
      <c r="E150">
        <v>5634.75</v>
      </c>
      <c r="F150">
        <v>17480.61</v>
      </c>
    </row>
    <row r="151" spans="1:6" ht="15">
      <c r="A151" s="2">
        <v>149</v>
      </c>
      <c r="B151" s="1">
        <v>39167</v>
      </c>
      <c r="C151">
        <v>12469.07</v>
      </c>
      <c r="D151">
        <v>6291.9</v>
      </c>
      <c r="E151">
        <v>5576.3</v>
      </c>
      <c r="F151">
        <v>17521.96</v>
      </c>
    </row>
    <row r="152" spans="1:6" ht="15">
      <c r="A152" s="2">
        <v>150</v>
      </c>
      <c r="B152" s="1">
        <v>39168</v>
      </c>
      <c r="C152">
        <v>12397.29</v>
      </c>
      <c r="D152">
        <v>6292.6</v>
      </c>
      <c r="E152">
        <v>5587.06</v>
      </c>
      <c r="F152">
        <v>17365.05</v>
      </c>
    </row>
    <row r="153" spans="1:6" ht="15">
      <c r="A153" s="2">
        <v>151</v>
      </c>
      <c r="B153" s="1">
        <v>39169</v>
      </c>
      <c r="C153">
        <v>12300.36</v>
      </c>
      <c r="D153">
        <v>6267.2</v>
      </c>
      <c r="E153">
        <v>5552.69</v>
      </c>
      <c r="F153">
        <v>17254.73</v>
      </c>
    </row>
    <row r="154" spans="1:6" ht="15">
      <c r="A154" s="2">
        <v>152</v>
      </c>
      <c r="B154" s="1">
        <v>39170</v>
      </c>
      <c r="C154">
        <v>12348.75</v>
      </c>
      <c r="D154">
        <v>6324.2</v>
      </c>
      <c r="E154">
        <v>5631.53</v>
      </c>
      <c r="F154">
        <v>17263.94</v>
      </c>
    </row>
    <row r="155" spans="1:6" ht="15">
      <c r="A155" s="2">
        <v>153</v>
      </c>
      <c r="B155" s="1">
        <v>39171</v>
      </c>
      <c r="C155">
        <v>12354.35</v>
      </c>
      <c r="D155">
        <v>6308</v>
      </c>
      <c r="E155">
        <v>5634.16</v>
      </c>
      <c r="F155">
        <v>17287.65</v>
      </c>
    </row>
    <row r="156" spans="1:6" ht="15">
      <c r="A156" s="2">
        <v>154</v>
      </c>
      <c r="B156" s="1">
        <v>39174</v>
      </c>
      <c r="C156">
        <v>12382.3</v>
      </c>
      <c r="D156">
        <v>6315.5</v>
      </c>
      <c r="E156">
        <v>5645.56</v>
      </c>
      <c r="F156">
        <v>17028.41</v>
      </c>
    </row>
    <row r="157" spans="1:6" ht="15">
      <c r="A157" s="2">
        <v>155</v>
      </c>
      <c r="B157" s="1">
        <v>39175</v>
      </c>
      <c r="C157">
        <v>12510.93</v>
      </c>
      <c r="D157">
        <v>6366.1</v>
      </c>
      <c r="E157">
        <v>5711.91</v>
      </c>
      <c r="F157">
        <v>17244.05</v>
      </c>
    </row>
    <row r="158" spans="1:6" ht="15">
      <c r="A158" s="2">
        <v>156</v>
      </c>
      <c r="B158" s="1">
        <v>39176</v>
      </c>
      <c r="C158">
        <v>12530.05</v>
      </c>
      <c r="D158">
        <v>6364.7</v>
      </c>
      <c r="E158">
        <v>5739.01</v>
      </c>
      <c r="F158">
        <v>17544.09</v>
      </c>
    </row>
    <row r="159" spans="1:6" ht="15">
      <c r="A159" s="2">
        <v>157</v>
      </c>
      <c r="B159" s="1">
        <v>39177</v>
      </c>
      <c r="C159">
        <v>12560.83</v>
      </c>
      <c r="D159">
        <v>6397.3</v>
      </c>
      <c r="E159">
        <v>5741.38</v>
      </c>
      <c r="F159">
        <v>17491.42</v>
      </c>
    </row>
    <row r="160" spans="1:6" ht="15">
      <c r="A160" s="2">
        <v>158</v>
      </c>
      <c r="B160" s="1">
        <v>39182</v>
      </c>
      <c r="C160">
        <v>12573.85</v>
      </c>
      <c r="D160">
        <v>6417.8</v>
      </c>
      <c r="E160">
        <v>5766.27</v>
      </c>
      <c r="F160">
        <v>17664.69</v>
      </c>
    </row>
    <row r="161" spans="1:6" ht="15">
      <c r="A161" s="2">
        <v>159</v>
      </c>
      <c r="B161" s="1">
        <v>39183</v>
      </c>
      <c r="C161">
        <v>12484.62</v>
      </c>
      <c r="D161">
        <v>6413.3</v>
      </c>
      <c r="E161">
        <v>5751.92</v>
      </c>
      <c r="F161">
        <v>17670.07</v>
      </c>
    </row>
    <row r="162" spans="1:6" ht="15">
      <c r="A162" s="2">
        <v>160</v>
      </c>
      <c r="B162" s="1">
        <v>39184</v>
      </c>
      <c r="C162">
        <v>12552.96</v>
      </c>
      <c r="D162">
        <v>6416.4</v>
      </c>
      <c r="E162">
        <v>5748.94</v>
      </c>
      <c r="F162">
        <v>17540.42</v>
      </c>
    </row>
    <row r="163" spans="1:6" ht="15">
      <c r="A163" s="2">
        <v>161</v>
      </c>
      <c r="B163" s="1">
        <v>39185</v>
      </c>
      <c r="C163">
        <v>12612.13</v>
      </c>
      <c r="D163">
        <v>6462.4</v>
      </c>
      <c r="E163">
        <v>5789.34</v>
      </c>
      <c r="F163">
        <v>17363.95</v>
      </c>
    </row>
    <row r="164" spans="1:6" ht="15">
      <c r="A164" s="2">
        <v>162</v>
      </c>
      <c r="B164" s="1">
        <v>39188</v>
      </c>
      <c r="C164">
        <v>12720.46</v>
      </c>
      <c r="D164">
        <v>6516.2</v>
      </c>
      <c r="E164">
        <v>5861.97</v>
      </c>
      <c r="F164">
        <v>17628.3</v>
      </c>
    </row>
    <row r="165" spans="1:6" ht="15">
      <c r="A165" s="2">
        <v>163</v>
      </c>
      <c r="B165" s="1">
        <v>39189</v>
      </c>
      <c r="C165">
        <v>12773.04</v>
      </c>
      <c r="D165">
        <v>6497.8</v>
      </c>
      <c r="E165">
        <v>5858.14</v>
      </c>
      <c r="F165">
        <v>17527.45</v>
      </c>
    </row>
    <row r="166" spans="1:6" ht="15">
      <c r="A166" s="2">
        <v>164</v>
      </c>
      <c r="B166" s="1">
        <v>39190</v>
      </c>
      <c r="C166">
        <v>12803.84</v>
      </c>
      <c r="D166">
        <v>6449.4</v>
      </c>
      <c r="E166">
        <v>5835.95</v>
      </c>
      <c r="F166">
        <v>17667.33</v>
      </c>
    </row>
    <row r="167" spans="1:6" ht="15">
      <c r="A167" s="2">
        <v>165</v>
      </c>
      <c r="B167" s="1">
        <v>39191</v>
      </c>
      <c r="C167">
        <v>12808.63</v>
      </c>
      <c r="D167">
        <v>6440.6</v>
      </c>
      <c r="E167">
        <v>5829.04</v>
      </c>
      <c r="F167">
        <v>17371.97</v>
      </c>
    </row>
    <row r="168" spans="1:6" ht="15">
      <c r="A168" s="2">
        <v>166</v>
      </c>
      <c r="B168" s="1">
        <v>39192</v>
      </c>
      <c r="C168">
        <v>12961.98</v>
      </c>
      <c r="D168">
        <v>6486.8</v>
      </c>
      <c r="E168">
        <v>5938.9</v>
      </c>
      <c r="F168">
        <v>17452.62</v>
      </c>
    </row>
    <row r="169" spans="1:6" ht="15">
      <c r="A169" s="2">
        <v>167</v>
      </c>
      <c r="B169" s="1">
        <v>39195</v>
      </c>
      <c r="C169">
        <v>12919.4</v>
      </c>
      <c r="D169">
        <v>6479.7</v>
      </c>
      <c r="E169">
        <v>5917.32</v>
      </c>
      <c r="F169">
        <v>17455.37</v>
      </c>
    </row>
    <row r="170" spans="1:6" ht="15">
      <c r="A170" s="2">
        <v>168</v>
      </c>
      <c r="B170" s="1">
        <v>39196</v>
      </c>
      <c r="C170">
        <v>12953.94</v>
      </c>
      <c r="D170">
        <v>6429.5</v>
      </c>
      <c r="E170">
        <v>5886.03</v>
      </c>
      <c r="F170">
        <v>17451.77</v>
      </c>
    </row>
    <row r="171" spans="1:6" ht="15">
      <c r="A171" s="2">
        <v>169</v>
      </c>
      <c r="B171" s="1">
        <v>39197</v>
      </c>
      <c r="C171">
        <v>13089.89</v>
      </c>
      <c r="D171">
        <v>6461.9</v>
      </c>
      <c r="E171">
        <v>5947.33</v>
      </c>
      <c r="F171">
        <v>17236.16</v>
      </c>
    </row>
    <row r="172" spans="1:6" ht="15">
      <c r="A172" s="2">
        <v>170</v>
      </c>
      <c r="B172" s="1">
        <v>39198</v>
      </c>
      <c r="C172">
        <v>13105.5</v>
      </c>
      <c r="D172">
        <v>6469.4</v>
      </c>
      <c r="E172">
        <v>5944.44</v>
      </c>
      <c r="F172">
        <v>17429.17</v>
      </c>
    </row>
    <row r="173" spans="1:6" ht="15">
      <c r="A173" s="2">
        <v>171</v>
      </c>
      <c r="B173" s="1">
        <v>39199</v>
      </c>
      <c r="C173">
        <v>13120.94</v>
      </c>
      <c r="D173">
        <v>6418.7</v>
      </c>
      <c r="E173">
        <v>5930.77</v>
      </c>
      <c r="F173">
        <v>17400.41</v>
      </c>
    </row>
    <row r="174" spans="1:6" ht="15">
      <c r="A174" s="2">
        <v>172</v>
      </c>
      <c r="B174" s="1">
        <v>39204</v>
      </c>
      <c r="C174">
        <v>13211.88</v>
      </c>
      <c r="D174">
        <v>6484.5</v>
      </c>
      <c r="E174">
        <v>5990.13</v>
      </c>
      <c r="F174">
        <v>17394.92</v>
      </c>
    </row>
    <row r="175" spans="1:6" ht="15">
      <c r="A175" s="2">
        <v>173</v>
      </c>
      <c r="B175" s="1">
        <v>39210</v>
      </c>
      <c r="C175">
        <v>13309.07</v>
      </c>
      <c r="D175">
        <v>6550.4</v>
      </c>
      <c r="E175">
        <v>6034.25</v>
      </c>
      <c r="F175">
        <v>17656.84</v>
      </c>
    </row>
    <row r="176" spans="1:6" ht="15">
      <c r="A176" s="2">
        <v>174</v>
      </c>
      <c r="B176" s="1">
        <v>39211</v>
      </c>
      <c r="C176">
        <v>13362.87</v>
      </c>
      <c r="D176">
        <v>6549.6</v>
      </c>
      <c r="E176">
        <v>6051.63</v>
      </c>
      <c r="F176">
        <v>17748.12</v>
      </c>
    </row>
    <row r="177" spans="1:6" ht="15">
      <c r="A177" s="2">
        <v>175</v>
      </c>
      <c r="B177" s="1">
        <v>39212</v>
      </c>
      <c r="C177">
        <v>13215.13</v>
      </c>
      <c r="D177">
        <v>6524.1</v>
      </c>
      <c r="E177">
        <v>6012.76</v>
      </c>
      <c r="F177">
        <v>17736.96</v>
      </c>
    </row>
    <row r="178" spans="1:6" ht="15">
      <c r="A178" s="2">
        <v>176</v>
      </c>
      <c r="B178" s="1">
        <v>39213</v>
      </c>
      <c r="C178">
        <v>13326.22</v>
      </c>
      <c r="D178">
        <v>6565.7</v>
      </c>
      <c r="E178">
        <v>6050.63</v>
      </c>
      <c r="F178">
        <v>17553.72</v>
      </c>
    </row>
    <row r="179" spans="1:6" ht="15">
      <c r="A179" s="2">
        <v>177</v>
      </c>
      <c r="B179" s="1">
        <v>39216</v>
      </c>
      <c r="C179">
        <v>13346.78</v>
      </c>
      <c r="D179">
        <v>6555.5</v>
      </c>
      <c r="E179">
        <v>6026.42</v>
      </c>
      <c r="F179">
        <v>17677.94</v>
      </c>
    </row>
    <row r="180" spans="1:6" ht="15">
      <c r="A180" s="2">
        <v>178</v>
      </c>
      <c r="B180" s="1">
        <v>39217</v>
      </c>
      <c r="C180">
        <v>13383.84</v>
      </c>
      <c r="D180">
        <v>6568.6</v>
      </c>
      <c r="E180">
        <v>6049.76</v>
      </c>
      <c r="F180">
        <v>17512.98</v>
      </c>
    </row>
    <row r="181" spans="1:6" ht="15">
      <c r="A181" s="2">
        <v>179</v>
      </c>
      <c r="B181" s="1">
        <v>39218</v>
      </c>
      <c r="C181">
        <v>13487.53</v>
      </c>
      <c r="D181">
        <v>6559.5</v>
      </c>
      <c r="E181">
        <v>6017.91</v>
      </c>
      <c r="F181">
        <v>17529</v>
      </c>
    </row>
    <row r="182" spans="1:6" ht="15">
      <c r="A182" s="2">
        <v>180</v>
      </c>
      <c r="B182" s="1">
        <v>39219</v>
      </c>
      <c r="C182">
        <v>13476.72</v>
      </c>
      <c r="D182">
        <v>6579.3</v>
      </c>
      <c r="E182">
        <v>6027</v>
      </c>
      <c r="F182">
        <v>17498.6</v>
      </c>
    </row>
    <row r="183" spans="1:6" ht="15">
      <c r="A183" s="2">
        <v>181</v>
      </c>
      <c r="B183" s="1">
        <v>39220</v>
      </c>
      <c r="C183">
        <v>13556.53</v>
      </c>
      <c r="D183">
        <v>6640.9</v>
      </c>
      <c r="E183">
        <v>6101.14</v>
      </c>
      <c r="F183">
        <v>17399.58</v>
      </c>
    </row>
    <row r="184" spans="1:6" ht="15">
      <c r="A184" s="2">
        <v>182</v>
      </c>
      <c r="B184" s="1">
        <v>39223</v>
      </c>
      <c r="C184">
        <v>13542.88</v>
      </c>
      <c r="D184">
        <v>6636.8</v>
      </c>
      <c r="E184">
        <v>6089.91</v>
      </c>
      <c r="F184">
        <v>17556.87</v>
      </c>
    </row>
    <row r="185" spans="1:6" ht="15">
      <c r="A185" s="2">
        <v>183</v>
      </c>
      <c r="B185" s="1">
        <v>39224</v>
      </c>
      <c r="C185">
        <v>13539.95</v>
      </c>
      <c r="D185">
        <v>6606.6</v>
      </c>
      <c r="E185">
        <v>6089.72</v>
      </c>
      <c r="F185">
        <v>17680.05</v>
      </c>
    </row>
    <row r="186" spans="1:6" ht="15">
      <c r="A186" s="2">
        <v>184</v>
      </c>
      <c r="B186" s="1">
        <v>39225</v>
      </c>
      <c r="C186">
        <v>13525.65</v>
      </c>
      <c r="D186">
        <v>6616.4</v>
      </c>
      <c r="E186">
        <v>6120.2</v>
      </c>
      <c r="F186">
        <v>17705.12</v>
      </c>
    </row>
    <row r="187" spans="1:6" ht="15">
      <c r="A187" s="2">
        <v>185</v>
      </c>
      <c r="B187" s="1">
        <v>39226</v>
      </c>
      <c r="C187">
        <v>13441.13</v>
      </c>
      <c r="D187">
        <v>6565.4</v>
      </c>
      <c r="E187">
        <v>6048.31</v>
      </c>
      <c r="F187">
        <v>17696.97</v>
      </c>
    </row>
    <row r="188" spans="1:6" ht="15">
      <c r="A188" s="2">
        <v>186</v>
      </c>
      <c r="B188" s="1">
        <v>39227</v>
      </c>
      <c r="C188">
        <v>13507.28</v>
      </c>
      <c r="D188">
        <v>6570.5</v>
      </c>
      <c r="E188">
        <v>6057.49</v>
      </c>
      <c r="F188">
        <v>17481.21</v>
      </c>
    </row>
    <row r="189" spans="1:6" ht="15">
      <c r="A189" s="2">
        <v>187</v>
      </c>
      <c r="B189" s="1">
        <v>39231</v>
      </c>
      <c r="C189">
        <v>13521.34</v>
      </c>
      <c r="D189">
        <v>6606.5</v>
      </c>
      <c r="E189">
        <v>6056.39</v>
      </c>
      <c r="F189">
        <v>17672.56</v>
      </c>
    </row>
    <row r="190" spans="1:6" ht="15">
      <c r="A190" s="2">
        <v>188</v>
      </c>
      <c r="B190" s="1">
        <v>39232</v>
      </c>
      <c r="C190">
        <v>13633.08</v>
      </c>
      <c r="D190">
        <v>6602.1</v>
      </c>
      <c r="E190">
        <v>6042.15</v>
      </c>
      <c r="F190">
        <v>17588.26</v>
      </c>
    </row>
    <row r="191" spans="1:6" ht="15">
      <c r="A191" s="2">
        <v>189</v>
      </c>
      <c r="B191" s="1">
        <v>39233</v>
      </c>
      <c r="C191">
        <v>13627.64</v>
      </c>
      <c r="D191">
        <v>6621.4</v>
      </c>
      <c r="E191">
        <v>6104</v>
      </c>
      <c r="F191">
        <v>17875.75</v>
      </c>
    </row>
    <row r="192" spans="1:6" ht="15">
      <c r="A192" s="2">
        <v>190</v>
      </c>
      <c r="B192" s="1">
        <v>39234</v>
      </c>
      <c r="C192">
        <v>13668.11</v>
      </c>
      <c r="D192">
        <v>6676.7</v>
      </c>
      <c r="E192">
        <v>6168.15</v>
      </c>
      <c r="F192">
        <v>17958.88</v>
      </c>
    </row>
    <row r="193" spans="1:6" ht="15">
      <c r="A193" s="2">
        <v>191</v>
      </c>
      <c r="B193" s="1">
        <v>39237</v>
      </c>
      <c r="C193">
        <v>13676.32</v>
      </c>
      <c r="D193">
        <v>6664.1</v>
      </c>
      <c r="E193">
        <v>6125.81</v>
      </c>
      <c r="F193">
        <v>17973.42</v>
      </c>
    </row>
    <row r="194" spans="1:6" ht="15">
      <c r="A194" s="2">
        <v>192</v>
      </c>
      <c r="B194" s="1">
        <v>39238</v>
      </c>
      <c r="C194">
        <v>13595.46</v>
      </c>
      <c r="D194">
        <v>6632.8</v>
      </c>
      <c r="E194">
        <v>6078.54</v>
      </c>
      <c r="F194">
        <v>18053.81</v>
      </c>
    </row>
    <row r="195" spans="1:6" ht="15">
      <c r="A195" s="2">
        <v>193</v>
      </c>
      <c r="B195" s="1">
        <v>39239</v>
      </c>
      <c r="C195">
        <v>13465.67</v>
      </c>
      <c r="D195">
        <v>6522.7</v>
      </c>
      <c r="E195">
        <v>5977.87</v>
      </c>
      <c r="F195">
        <v>18040.93</v>
      </c>
    </row>
    <row r="196" spans="1:6" ht="15">
      <c r="A196" s="2">
        <v>194</v>
      </c>
      <c r="B196" s="1">
        <v>39240</v>
      </c>
      <c r="C196">
        <v>13266.73</v>
      </c>
      <c r="D196">
        <v>6505.1</v>
      </c>
      <c r="E196">
        <v>5890.49</v>
      </c>
      <c r="F196">
        <v>18053.38</v>
      </c>
    </row>
    <row r="197" spans="1:6" ht="15">
      <c r="A197" s="2">
        <v>195</v>
      </c>
      <c r="B197" s="1">
        <v>39241</v>
      </c>
      <c r="C197">
        <v>13424.39</v>
      </c>
      <c r="D197">
        <v>6505.1</v>
      </c>
      <c r="E197">
        <v>5883.29</v>
      </c>
      <c r="F197">
        <v>17779.09</v>
      </c>
    </row>
    <row r="198" spans="1:6" ht="15">
      <c r="A198" s="2">
        <v>196</v>
      </c>
      <c r="B198" s="1">
        <v>39244</v>
      </c>
      <c r="C198">
        <v>13424.96</v>
      </c>
      <c r="D198">
        <v>6567.5</v>
      </c>
      <c r="E198">
        <v>5940.09</v>
      </c>
      <c r="F198">
        <v>17834.48</v>
      </c>
    </row>
    <row r="199" spans="1:6" ht="15">
      <c r="A199" s="2">
        <v>197</v>
      </c>
      <c r="B199" s="1">
        <v>39245</v>
      </c>
      <c r="C199">
        <v>13295.01</v>
      </c>
      <c r="D199">
        <v>6520.4</v>
      </c>
      <c r="E199">
        <v>5898.16</v>
      </c>
      <c r="F199">
        <v>17760.91</v>
      </c>
    </row>
    <row r="200" spans="1:6" ht="15">
      <c r="A200" s="2">
        <v>198</v>
      </c>
      <c r="B200" s="1">
        <v>39246</v>
      </c>
      <c r="C200">
        <v>13482.35</v>
      </c>
      <c r="D200">
        <v>6559.6</v>
      </c>
      <c r="E200">
        <v>5934.27</v>
      </c>
      <c r="F200">
        <v>17732.77</v>
      </c>
    </row>
    <row r="201" spans="1:6" ht="15">
      <c r="A201" s="2">
        <v>199</v>
      </c>
      <c r="B201" s="1">
        <v>39247</v>
      </c>
      <c r="C201">
        <v>13553.73</v>
      </c>
      <c r="D201">
        <v>6649.9</v>
      </c>
      <c r="E201">
        <v>6047.23</v>
      </c>
      <c r="F201">
        <v>17842.29</v>
      </c>
    </row>
    <row r="202" spans="1:6" ht="15">
      <c r="A202" s="2">
        <v>200</v>
      </c>
      <c r="B202" s="1">
        <v>39248</v>
      </c>
      <c r="C202">
        <v>13639.48</v>
      </c>
      <c r="D202">
        <v>6732.4</v>
      </c>
      <c r="E202">
        <v>6105.28</v>
      </c>
      <c r="F202">
        <v>17971.49</v>
      </c>
    </row>
    <row r="203" spans="1:6" ht="15">
      <c r="A203" s="2">
        <v>201</v>
      </c>
      <c r="B203" s="1">
        <v>39251</v>
      </c>
      <c r="C203">
        <v>13612.98</v>
      </c>
      <c r="D203">
        <v>6703.5</v>
      </c>
      <c r="E203">
        <v>6087.15</v>
      </c>
      <c r="F203">
        <v>18149.52</v>
      </c>
    </row>
    <row r="204" spans="1:6" ht="15">
      <c r="A204" s="2">
        <v>202</v>
      </c>
      <c r="B204" s="1">
        <v>39252</v>
      </c>
      <c r="C204">
        <v>13635.42</v>
      </c>
      <c r="D204">
        <v>6650.2</v>
      </c>
      <c r="E204">
        <v>6071.67</v>
      </c>
      <c r="F204">
        <v>18163.61</v>
      </c>
    </row>
    <row r="205" spans="1:6" ht="15">
      <c r="A205" s="2">
        <v>203</v>
      </c>
      <c r="B205" s="1">
        <v>39253</v>
      </c>
      <c r="C205">
        <v>13489.42</v>
      </c>
      <c r="D205">
        <v>6649.3</v>
      </c>
      <c r="E205">
        <v>6093.29</v>
      </c>
      <c r="F205">
        <v>18211.68</v>
      </c>
    </row>
    <row r="206" spans="1:6" ht="15">
      <c r="A206" s="2">
        <v>204</v>
      </c>
      <c r="B206" s="1">
        <v>39254</v>
      </c>
      <c r="C206">
        <v>13545.84</v>
      </c>
      <c r="D206">
        <v>6596</v>
      </c>
      <c r="E206">
        <v>6029.79</v>
      </c>
      <c r="F206">
        <v>18240.3</v>
      </c>
    </row>
    <row r="207" spans="1:6" ht="15">
      <c r="A207" s="2">
        <v>205</v>
      </c>
      <c r="B207" s="1">
        <v>39255</v>
      </c>
      <c r="C207">
        <v>13360.26</v>
      </c>
      <c r="D207">
        <v>6567.4</v>
      </c>
      <c r="E207">
        <v>6023.25</v>
      </c>
      <c r="F207">
        <v>18188.63</v>
      </c>
    </row>
    <row r="208" spans="1:6" ht="15">
      <c r="A208" s="2">
        <v>206</v>
      </c>
      <c r="B208" s="1">
        <v>39258</v>
      </c>
      <c r="C208">
        <v>13352.05</v>
      </c>
      <c r="D208">
        <v>6588.4</v>
      </c>
      <c r="E208">
        <v>6002.85</v>
      </c>
      <c r="F208">
        <v>18087.48</v>
      </c>
    </row>
    <row r="209" spans="1:6" ht="15">
      <c r="A209" s="2">
        <v>207</v>
      </c>
      <c r="B209" s="1">
        <v>39259</v>
      </c>
      <c r="C209">
        <v>13337.66</v>
      </c>
      <c r="D209">
        <v>6559.3</v>
      </c>
      <c r="E209">
        <v>5953.36</v>
      </c>
      <c r="F209">
        <v>18066.11</v>
      </c>
    </row>
    <row r="210" spans="1:6" ht="15">
      <c r="A210" s="2">
        <v>208</v>
      </c>
      <c r="B210" s="1">
        <v>39260</v>
      </c>
      <c r="C210">
        <v>13427.73</v>
      </c>
      <c r="D210">
        <v>6527.6</v>
      </c>
      <c r="E210">
        <v>5941.67</v>
      </c>
      <c r="F210">
        <v>17849.28</v>
      </c>
    </row>
    <row r="211" spans="1:6" ht="15">
      <c r="A211" s="2">
        <v>209</v>
      </c>
      <c r="B211" s="1">
        <v>39261</v>
      </c>
      <c r="C211">
        <v>13422.28</v>
      </c>
      <c r="D211">
        <v>6571.3</v>
      </c>
      <c r="E211">
        <v>6006.31</v>
      </c>
      <c r="F211">
        <v>17932.27</v>
      </c>
    </row>
    <row r="212" spans="1:6" ht="15">
      <c r="A212" s="2">
        <v>210</v>
      </c>
      <c r="B212" s="1">
        <v>39262</v>
      </c>
      <c r="C212">
        <v>13408.62</v>
      </c>
      <c r="D212">
        <v>6607.9</v>
      </c>
      <c r="E212">
        <v>6054.93</v>
      </c>
      <c r="F212">
        <v>18138.36</v>
      </c>
    </row>
    <row r="213" spans="1:6" ht="15">
      <c r="A213" s="2">
        <v>211</v>
      </c>
      <c r="B213" s="1">
        <v>39265</v>
      </c>
      <c r="C213">
        <v>13535.43</v>
      </c>
      <c r="D213">
        <v>6590.6</v>
      </c>
      <c r="E213">
        <v>6026.95</v>
      </c>
      <c r="F213">
        <v>18146.3</v>
      </c>
    </row>
    <row r="214" spans="1:6" ht="15">
      <c r="A214" s="2">
        <v>212</v>
      </c>
      <c r="B214" s="1">
        <v>39266</v>
      </c>
      <c r="C214">
        <v>13577.3</v>
      </c>
      <c r="D214">
        <v>6639.8</v>
      </c>
      <c r="E214">
        <v>6069.84</v>
      </c>
      <c r="F214">
        <v>18149.9</v>
      </c>
    </row>
    <row r="215" spans="1:6" ht="15">
      <c r="A215" s="2">
        <v>213</v>
      </c>
      <c r="B215" s="1">
        <v>39268</v>
      </c>
      <c r="C215">
        <v>13565.84</v>
      </c>
      <c r="D215">
        <v>6635.2</v>
      </c>
      <c r="E215">
        <v>6059.53</v>
      </c>
      <c r="F215">
        <v>18221.48</v>
      </c>
    </row>
    <row r="216" spans="1:6" ht="15">
      <c r="A216" s="2">
        <v>214</v>
      </c>
      <c r="B216" s="1">
        <v>39269</v>
      </c>
      <c r="C216">
        <v>13611.68</v>
      </c>
      <c r="D216">
        <v>6690.1</v>
      </c>
      <c r="E216">
        <v>6102.69</v>
      </c>
      <c r="F216">
        <v>18140.94</v>
      </c>
    </row>
    <row r="217" spans="1:6" ht="15">
      <c r="A217" s="2">
        <v>215</v>
      </c>
      <c r="B217" s="1">
        <v>39272</v>
      </c>
      <c r="C217">
        <v>13649.97</v>
      </c>
      <c r="D217">
        <v>6712.7</v>
      </c>
      <c r="E217">
        <v>6104.66</v>
      </c>
      <c r="F217">
        <v>18261.98</v>
      </c>
    </row>
    <row r="218" spans="1:6" ht="15">
      <c r="A218" s="2">
        <v>216</v>
      </c>
      <c r="B218" s="1">
        <v>39273</v>
      </c>
      <c r="C218">
        <v>13501.7</v>
      </c>
      <c r="D218">
        <v>6630.9</v>
      </c>
      <c r="E218">
        <v>6019.22</v>
      </c>
      <c r="F218">
        <v>18252.67</v>
      </c>
    </row>
    <row r="219" spans="1:6" ht="15">
      <c r="A219" s="2">
        <v>217</v>
      </c>
      <c r="B219" s="1">
        <v>39274</v>
      </c>
      <c r="C219">
        <v>13577.87</v>
      </c>
      <c r="D219">
        <v>6615.1</v>
      </c>
      <c r="E219">
        <v>6001.09</v>
      </c>
      <c r="F219">
        <v>18049.51</v>
      </c>
    </row>
    <row r="220" spans="1:6" ht="15">
      <c r="A220" s="2">
        <v>218</v>
      </c>
      <c r="B220" s="1">
        <v>39275</v>
      </c>
      <c r="C220">
        <v>13861.73</v>
      </c>
      <c r="D220">
        <v>6697.7</v>
      </c>
      <c r="E220">
        <v>6103.05</v>
      </c>
      <c r="F220">
        <v>17984.14</v>
      </c>
    </row>
    <row r="221" spans="1:6" ht="15">
      <c r="A221" s="2">
        <v>219</v>
      </c>
      <c r="B221" s="1">
        <v>39276</v>
      </c>
      <c r="C221">
        <v>13907.25</v>
      </c>
      <c r="D221">
        <v>6716.7</v>
      </c>
      <c r="E221">
        <v>6117.96</v>
      </c>
      <c r="F221">
        <v>18238.95</v>
      </c>
    </row>
    <row r="222" spans="1:6" ht="15">
      <c r="A222" s="2">
        <v>220</v>
      </c>
      <c r="B222" s="1">
        <v>39280</v>
      </c>
      <c r="C222">
        <v>13971.55</v>
      </c>
      <c r="D222">
        <v>6659.1</v>
      </c>
      <c r="E222">
        <v>6099.21</v>
      </c>
      <c r="F222">
        <v>18217.27</v>
      </c>
    </row>
    <row r="223" spans="1:6" ht="15">
      <c r="A223" s="2">
        <v>221</v>
      </c>
      <c r="B223" s="1">
        <v>39281</v>
      </c>
      <c r="C223">
        <v>13918.22</v>
      </c>
      <c r="D223">
        <v>6567.1</v>
      </c>
      <c r="E223">
        <v>5995.97</v>
      </c>
      <c r="F223">
        <v>18015.58</v>
      </c>
    </row>
    <row r="224" spans="1:6" ht="15">
      <c r="A224" s="2">
        <v>222</v>
      </c>
      <c r="B224" s="1">
        <v>39282</v>
      </c>
      <c r="C224">
        <v>14000.41</v>
      </c>
      <c r="D224">
        <v>6640.2</v>
      </c>
      <c r="E224">
        <v>6065.5</v>
      </c>
      <c r="F224">
        <v>18116.57</v>
      </c>
    </row>
    <row r="225" spans="1:6" ht="15">
      <c r="A225" s="2">
        <v>223</v>
      </c>
      <c r="B225" s="1">
        <v>39283</v>
      </c>
      <c r="C225">
        <v>13851.08</v>
      </c>
      <c r="D225">
        <v>6585.2</v>
      </c>
      <c r="E225">
        <v>5957.16</v>
      </c>
      <c r="F225">
        <v>18157.93</v>
      </c>
    </row>
    <row r="226" spans="1:6" ht="15">
      <c r="A226" s="2">
        <v>224</v>
      </c>
      <c r="B226" s="1">
        <v>39286</v>
      </c>
      <c r="C226">
        <v>13943.42</v>
      </c>
      <c r="D226">
        <v>6624.4</v>
      </c>
      <c r="E226">
        <v>6009.16</v>
      </c>
      <c r="F226">
        <v>17963.64</v>
      </c>
    </row>
    <row r="227" spans="1:6" ht="15">
      <c r="A227" s="2">
        <v>225</v>
      </c>
      <c r="B227" s="1">
        <v>39287</v>
      </c>
      <c r="C227">
        <v>13716.95</v>
      </c>
      <c r="D227">
        <v>6498.7</v>
      </c>
      <c r="E227">
        <v>5907.47</v>
      </c>
      <c r="F227">
        <v>18002.03</v>
      </c>
    </row>
    <row r="228" spans="1:6" ht="15">
      <c r="A228" s="2">
        <v>226</v>
      </c>
      <c r="B228" s="1">
        <v>39288</v>
      </c>
      <c r="C228">
        <v>13785.79</v>
      </c>
      <c r="D228">
        <v>6454.3</v>
      </c>
      <c r="E228">
        <v>5837.11</v>
      </c>
      <c r="F228">
        <v>17858.42</v>
      </c>
    </row>
    <row r="229" spans="1:6" ht="15">
      <c r="A229" s="2">
        <v>227</v>
      </c>
      <c r="B229" s="1">
        <v>39289</v>
      </c>
      <c r="C229">
        <v>13473.57</v>
      </c>
      <c r="D229">
        <v>6251.2</v>
      </c>
      <c r="E229">
        <v>5675.05</v>
      </c>
      <c r="F229">
        <v>17702.09</v>
      </c>
    </row>
    <row r="230" spans="1:6" ht="15">
      <c r="A230" s="2">
        <v>228</v>
      </c>
      <c r="B230" s="1">
        <v>39290</v>
      </c>
      <c r="C230">
        <v>13265.47</v>
      </c>
      <c r="D230">
        <v>6215.2</v>
      </c>
      <c r="E230">
        <v>5643.96</v>
      </c>
      <c r="F230">
        <v>17283.81</v>
      </c>
    </row>
    <row r="231" spans="1:6" ht="15">
      <c r="A231" s="2">
        <v>229</v>
      </c>
      <c r="B231" s="1">
        <v>39293</v>
      </c>
      <c r="C231">
        <v>13358.31</v>
      </c>
      <c r="D231">
        <v>6206.1</v>
      </c>
      <c r="E231">
        <v>5646.36</v>
      </c>
      <c r="F231">
        <v>17289.3</v>
      </c>
    </row>
    <row r="232" spans="1:6" ht="15">
      <c r="A232" s="2">
        <v>230</v>
      </c>
      <c r="B232" s="1">
        <v>39294</v>
      </c>
      <c r="C232">
        <v>13211.99</v>
      </c>
      <c r="D232">
        <v>6360.1</v>
      </c>
      <c r="E232">
        <v>5751.08</v>
      </c>
      <c r="F232">
        <v>17248.89</v>
      </c>
    </row>
    <row r="233" spans="1:6" ht="15">
      <c r="A233" s="2">
        <v>231</v>
      </c>
      <c r="B233" s="1">
        <v>39295</v>
      </c>
      <c r="C233">
        <v>13362.37</v>
      </c>
      <c r="D233">
        <v>6250.6</v>
      </c>
      <c r="E233">
        <v>5654.3</v>
      </c>
      <c r="F233">
        <v>16870.98</v>
      </c>
    </row>
    <row r="234" spans="1:6" ht="15">
      <c r="A234" s="2">
        <v>232</v>
      </c>
      <c r="B234" s="1">
        <v>39296</v>
      </c>
      <c r="C234">
        <v>13463.33</v>
      </c>
      <c r="D234">
        <v>6300.3</v>
      </c>
      <c r="E234">
        <v>5682.07</v>
      </c>
      <c r="F234">
        <v>16984.11</v>
      </c>
    </row>
    <row r="235" spans="1:6" ht="15">
      <c r="A235" s="2">
        <v>233</v>
      </c>
      <c r="B235" s="1">
        <v>39297</v>
      </c>
      <c r="C235">
        <v>13181.91</v>
      </c>
      <c r="D235">
        <v>6224.3</v>
      </c>
      <c r="E235">
        <v>5597.89</v>
      </c>
      <c r="F235">
        <v>16979.86</v>
      </c>
    </row>
    <row r="236" spans="1:6" ht="15">
      <c r="A236" s="2">
        <v>234</v>
      </c>
      <c r="B236" s="1">
        <v>39300</v>
      </c>
      <c r="C236">
        <v>13468.78</v>
      </c>
      <c r="D236">
        <v>6189.1</v>
      </c>
      <c r="E236">
        <v>5532.99</v>
      </c>
      <c r="F236">
        <v>16914.46</v>
      </c>
    </row>
    <row r="237" spans="1:6" ht="15">
      <c r="A237" s="2">
        <v>235</v>
      </c>
      <c r="B237" s="1">
        <v>39301</v>
      </c>
      <c r="C237">
        <v>13504.3</v>
      </c>
      <c r="D237">
        <v>6308.8</v>
      </c>
      <c r="E237">
        <v>5620.4</v>
      </c>
      <c r="F237">
        <v>16921.77</v>
      </c>
    </row>
    <row r="238" spans="1:6" ht="15">
      <c r="A238" s="2">
        <v>236</v>
      </c>
      <c r="B238" s="1">
        <v>39302</v>
      </c>
      <c r="C238">
        <v>13657.86</v>
      </c>
      <c r="D238">
        <v>6393.9</v>
      </c>
      <c r="E238">
        <v>5749.29</v>
      </c>
      <c r="F238">
        <v>17029.28</v>
      </c>
    </row>
    <row r="239" spans="1:6" ht="15">
      <c r="A239" s="2">
        <v>237</v>
      </c>
      <c r="B239" s="1">
        <v>39303</v>
      </c>
      <c r="C239">
        <v>13270.68</v>
      </c>
      <c r="D239">
        <v>6271.2</v>
      </c>
      <c r="E239">
        <v>5624.78</v>
      </c>
      <c r="F239">
        <v>17170.6</v>
      </c>
    </row>
    <row r="240" spans="1:6" ht="15">
      <c r="A240" s="2">
        <v>238</v>
      </c>
      <c r="B240" s="1">
        <v>39304</v>
      </c>
      <c r="C240">
        <v>13239.54</v>
      </c>
      <c r="D240">
        <v>6038.3</v>
      </c>
      <c r="E240">
        <v>5448.63</v>
      </c>
      <c r="F240">
        <v>16764.09</v>
      </c>
    </row>
    <row r="241" spans="1:6" ht="15">
      <c r="A241" s="2">
        <v>239</v>
      </c>
      <c r="B241" s="1">
        <v>39307</v>
      </c>
      <c r="C241">
        <v>13236.53</v>
      </c>
      <c r="D241">
        <v>6219</v>
      </c>
      <c r="E241">
        <v>5569.28</v>
      </c>
      <c r="F241">
        <v>16800.05</v>
      </c>
    </row>
    <row r="242" spans="1:6" ht="15">
      <c r="A242" s="2">
        <v>240</v>
      </c>
      <c r="B242" s="1">
        <v>39308</v>
      </c>
      <c r="C242">
        <v>13028.92</v>
      </c>
      <c r="D242">
        <v>6143.5</v>
      </c>
      <c r="E242">
        <v>5478.66</v>
      </c>
      <c r="F242">
        <v>16844.61</v>
      </c>
    </row>
    <row r="243" spans="1:6" ht="15">
      <c r="A243" s="2">
        <v>241</v>
      </c>
      <c r="B243" s="1">
        <v>39309</v>
      </c>
      <c r="C243">
        <v>12861.47</v>
      </c>
      <c r="D243">
        <v>6109.3</v>
      </c>
      <c r="E243">
        <v>5442.72</v>
      </c>
      <c r="F243">
        <v>16475.61</v>
      </c>
    </row>
    <row r="244" spans="1:6" ht="15">
      <c r="A244" s="2">
        <v>242</v>
      </c>
      <c r="B244" s="1">
        <v>39310</v>
      </c>
      <c r="C244">
        <v>12845.78</v>
      </c>
      <c r="D244">
        <v>5858.9</v>
      </c>
      <c r="E244">
        <v>5265.47</v>
      </c>
      <c r="F244">
        <v>16148.49</v>
      </c>
    </row>
    <row r="245" spans="1:6" ht="15">
      <c r="A245" s="2">
        <v>243</v>
      </c>
      <c r="B245" s="1">
        <v>39311</v>
      </c>
      <c r="C245">
        <v>13079.08</v>
      </c>
      <c r="D245">
        <v>6064.2</v>
      </c>
      <c r="E245">
        <v>5363.63</v>
      </c>
      <c r="F245">
        <v>15273.68</v>
      </c>
    </row>
    <row r="246" spans="1:6" ht="15">
      <c r="A246" s="2">
        <v>244</v>
      </c>
      <c r="B246" s="1">
        <v>39314</v>
      </c>
      <c r="C246">
        <v>13121.35</v>
      </c>
      <c r="D246">
        <v>6078.7</v>
      </c>
      <c r="E246">
        <v>5399.38</v>
      </c>
      <c r="F246">
        <v>15732.48</v>
      </c>
    </row>
    <row r="247" spans="1:6" ht="15">
      <c r="A247" s="2">
        <v>245</v>
      </c>
      <c r="B247" s="1">
        <v>39315</v>
      </c>
      <c r="C247">
        <v>13090.86</v>
      </c>
      <c r="D247">
        <v>6086.1</v>
      </c>
      <c r="E247">
        <v>5418.78</v>
      </c>
      <c r="F247">
        <v>15901.34</v>
      </c>
    </row>
    <row r="248" spans="1:6" ht="15">
      <c r="A248" s="2">
        <v>246</v>
      </c>
      <c r="B248" s="1">
        <v>39316</v>
      </c>
      <c r="C248">
        <v>13236.13</v>
      </c>
      <c r="D248">
        <v>6196</v>
      </c>
      <c r="E248">
        <v>5518.17</v>
      </c>
      <c r="F248">
        <v>15900.64</v>
      </c>
    </row>
    <row r="249" spans="1:6" ht="15">
      <c r="A249" s="2">
        <v>247</v>
      </c>
      <c r="B249" s="1">
        <v>39317</v>
      </c>
      <c r="C249">
        <v>13235.88</v>
      </c>
      <c r="D249">
        <v>6196.9</v>
      </c>
      <c r="E249">
        <v>5523.33</v>
      </c>
      <c r="F249">
        <v>16316.32</v>
      </c>
    </row>
    <row r="250" spans="1:6" ht="15">
      <c r="A250" s="2">
        <v>248</v>
      </c>
      <c r="B250" s="1">
        <v>39318</v>
      </c>
      <c r="C250">
        <v>13378.87</v>
      </c>
      <c r="D250">
        <v>6220.1</v>
      </c>
      <c r="E250">
        <v>5569.38</v>
      </c>
      <c r="F250">
        <v>16248.97</v>
      </c>
    </row>
    <row r="251" spans="1:6" ht="15">
      <c r="A251" s="2">
        <v>249</v>
      </c>
      <c r="B251" s="1">
        <v>39322</v>
      </c>
      <c r="C251">
        <v>13041.85</v>
      </c>
      <c r="D251">
        <v>6102.2</v>
      </c>
      <c r="E251">
        <v>5474.17</v>
      </c>
      <c r="F251">
        <v>16287.49</v>
      </c>
    </row>
    <row r="252" spans="1:6" ht="15">
      <c r="A252" s="2">
        <v>250</v>
      </c>
      <c r="B252" s="1">
        <v>39323</v>
      </c>
      <c r="C252">
        <v>13289.29</v>
      </c>
      <c r="D252">
        <v>6132.2</v>
      </c>
      <c r="E252">
        <v>5520.02</v>
      </c>
      <c r="F252">
        <v>16012.83</v>
      </c>
    </row>
    <row r="253" spans="1:6" ht="15">
      <c r="A253" s="2">
        <v>251</v>
      </c>
      <c r="B253" s="1">
        <v>39324</v>
      </c>
      <c r="C253">
        <v>13238.73</v>
      </c>
      <c r="D253">
        <v>6212</v>
      </c>
      <c r="E253">
        <v>5592.53</v>
      </c>
      <c r="F253">
        <v>16153.82</v>
      </c>
    </row>
    <row r="254" spans="1:6" ht="15">
      <c r="A254" s="2">
        <v>252</v>
      </c>
      <c r="B254" s="1">
        <v>39325</v>
      </c>
      <c r="C254">
        <v>13357.74</v>
      </c>
      <c r="D254">
        <v>6303.3</v>
      </c>
      <c r="E254">
        <v>5662.7</v>
      </c>
      <c r="F254">
        <v>16569.09</v>
      </c>
    </row>
    <row r="255" spans="1:6" ht="15">
      <c r="A255" s="2">
        <v>253</v>
      </c>
      <c r="B255" s="1">
        <v>39329</v>
      </c>
      <c r="C255">
        <v>13448.86</v>
      </c>
      <c r="D255">
        <v>6376.8</v>
      </c>
      <c r="E255">
        <v>5672.72</v>
      </c>
      <c r="F255">
        <v>16420.47</v>
      </c>
    </row>
    <row r="256" spans="1:6" ht="15">
      <c r="A256" s="2">
        <v>254</v>
      </c>
      <c r="B256" s="1">
        <v>39330</v>
      </c>
      <c r="C256">
        <v>13305.47</v>
      </c>
      <c r="D256">
        <v>6270.7</v>
      </c>
      <c r="E256">
        <v>5551.55</v>
      </c>
      <c r="F256">
        <v>16158.45</v>
      </c>
    </row>
    <row r="257" spans="1:6" ht="15">
      <c r="A257" s="2">
        <v>255</v>
      </c>
      <c r="B257" s="1">
        <v>39331</v>
      </c>
      <c r="C257">
        <v>13363.35</v>
      </c>
      <c r="D257">
        <v>6313.3</v>
      </c>
      <c r="E257">
        <v>5576.62</v>
      </c>
      <c r="F257">
        <v>16257</v>
      </c>
    </row>
    <row r="258" spans="1:6" ht="15">
      <c r="A258" s="2">
        <v>256</v>
      </c>
      <c r="B258" s="1">
        <v>39332</v>
      </c>
      <c r="C258">
        <v>13113.38</v>
      </c>
      <c r="D258">
        <v>6191.2</v>
      </c>
      <c r="E258">
        <v>5430.1</v>
      </c>
      <c r="F258">
        <v>16122.16</v>
      </c>
    </row>
    <row r="259" spans="1:6" ht="15">
      <c r="A259" s="2">
        <v>257</v>
      </c>
      <c r="B259" s="1">
        <v>39335</v>
      </c>
      <c r="C259">
        <v>13127.85</v>
      </c>
      <c r="D259">
        <v>6134.1</v>
      </c>
      <c r="E259">
        <v>5386.43</v>
      </c>
      <c r="F259">
        <v>15764.97</v>
      </c>
    </row>
    <row r="260" spans="1:6" ht="15">
      <c r="A260" s="2">
        <v>258</v>
      </c>
      <c r="B260" s="1">
        <v>39336</v>
      </c>
      <c r="C260">
        <v>13308.39</v>
      </c>
      <c r="D260">
        <v>6280.7</v>
      </c>
      <c r="E260">
        <v>5478.94</v>
      </c>
      <c r="F260">
        <v>15877.67</v>
      </c>
    </row>
    <row r="261" spans="1:6" ht="15">
      <c r="A261" s="2">
        <v>259</v>
      </c>
      <c r="B261" s="1">
        <v>39337</v>
      </c>
      <c r="C261">
        <v>13291.65</v>
      </c>
      <c r="D261">
        <v>6306.2</v>
      </c>
      <c r="E261">
        <v>5508.01</v>
      </c>
      <c r="F261">
        <v>15797.6</v>
      </c>
    </row>
    <row r="262" spans="1:6" ht="15">
      <c r="A262" s="2">
        <v>260</v>
      </c>
      <c r="B262" s="1">
        <v>39338</v>
      </c>
      <c r="C262">
        <v>13424.88</v>
      </c>
      <c r="D262">
        <v>6363.9</v>
      </c>
      <c r="E262">
        <v>5565.97</v>
      </c>
      <c r="F262">
        <v>15821.19</v>
      </c>
    </row>
    <row r="263" spans="1:6" ht="15">
      <c r="A263" s="2">
        <v>261</v>
      </c>
      <c r="B263" s="1">
        <v>39339</v>
      </c>
      <c r="C263">
        <v>13442.52</v>
      </c>
      <c r="D263">
        <v>6289.3</v>
      </c>
      <c r="E263">
        <v>5538.92</v>
      </c>
      <c r="F263">
        <v>16127.42</v>
      </c>
    </row>
    <row r="264" spans="1:6" ht="15">
      <c r="A264" s="2">
        <v>262</v>
      </c>
      <c r="B264" s="1">
        <v>39343</v>
      </c>
      <c r="C264">
        <v>13739.39</v>
      </c>
      <c r="D264">
        <v>6283.3</v>
      </c>
      <c r="E264">
        <v>5549.35</v>
      </c>
      <c r="F264">
        <v>15801.8</v>
      </c>
    </row>
    <row r="265" spans="1:6" ht="15">
      <c r="A265" s="2">
        <v>263</v>
      </c>
      <c r="B265" s="1">
        <v>39344</v>
      </c>
      <c r="C265">
        <v>13815.56</v>
      </c>
      <c r="D265">
        <v>6460</v>
      </c>
      <c r="E265">
        <v>5730.82</v>
      </c>
      <c r="F265">
        <v>16381.54</v>
      </c>
    </row>
    <row r="266" spans="1:6" ht="15">
      <c r="A266" s="2">
        <v>264</v>
      </c>
      <c r="B266" s="1">
        <v>39345</v>
      </c>
      <c r="C266">
        <v>13766.7</v>
      </c>
      <c r="D266">
        <v>6429</v>
      </c>
      <c r="E266">
        <v>5688.76</v>
      </c>
      <c r="F266">
        <v>16413.79</v>
      </c>
    </row>
    <row r="267" spans="1:6" ht="15">
      <c r="A267" s="2">
        <v>265</v>
      </c>
      <c r="B267" s="1">
        <v>39346</v>
      </c>
      <c r="C267">
        <v>13820.19</v>
      </c>
      <c r="D267">
        <v>6456.7</v>
      </c>
      <c r="E267">
        <v>5700.65</v>
      </c>
      <c r="F267">
        <v>16312.61</v>
      </c>
    </row>
    <row r="268" spans="1:6" ht="15">
      <c r="A268" s="2">
        <v>266</v>
      </c>
      <c r="B268" s="1">
        <v>39350</v>
      </c>
      <c r="C268">
        <v>13778.65</v>
      </c>
      <c r="D268">
        <v>6396.9</v>
      </c>
      <c r="E268">
        <v>5641.59</v>
      </c>
      <c r="F268">
        <v>16401.73</v>
      </c>
    </row>
    <row r="269" spans="1:6" ht="15">
      <c r="A269" s="2">
        <v>267</v>
      </c>
      <c r="B269" s="1">
        <v>39351</v>
      </c>
      <c r="C269">
        <v>13878.15</v>
      </c>
      <c r="D269">
        <v>6433</v>
      </c>
      <c r="E269">
        <v>5690.77</v>
      </c>
      <c r="F269">
        <v>16435.74</v>
      </c>
    </row>
    <row r="270" spans="1:6" ht="15">
      <c r="A270" s="2">
        <v>268</v>
      </c>
      <c r="B270" s="1">
        <v>39352</v>
      </c>
      <c r="C270">
        <v>13912.94</v>
      </c>
      <c r="D270">
        <v>6486.4</v>
      </c>
      <c r="E270">
        <v>5733.37</v>
      </c>
      <c r="F270">
        <v>16832.22</v>
      </c>
    </row>
    <row r="271" spans="1:6" ht="15">
      <c r="A271" s="2">
        <v>269</v>
      </c>
      <c r="B271" s="1">
        <v>39353</v>
      </c>
      <c r="C271">
        <v>13895.63</v>
      </c>
      <c r="D271">
        <v>6466.8</v>
      </c>
      <c r="E271">
        <v>5715.69</v>
      </c>
      <c r="F271">
        <v>16785.69</v>
      </c>
    </row>
    <row r="272" spans="1:6" ht="15">
      <c r="A272" s="2">
        <v>270</v>
      </c>
      <c r="B272" s="1">
        <v>39356</v>
      </c>
      <c r="C272">
        <v>14087.55</v>
      </c>
      <c r="D272">
        <v>6506.2</v>
      </c>
      <c r="E272">
        <v>5773.26</v>
      </c>
      <c r="F272">
        <v>16845.96</v>
      </c>
    </row>
    <row r="273" spans="1:6" ht="15">
      <c r="A273" s="2">
        <v>271</v>
      </c>
      <c r="B273" s="1">
        <v>39357</v>
      </c>
      <c r="C273">
        <v>14047.31</v>
      </c>
      <c r="D273">
        <v>6500.4</v>
      </c>
      <c r="E273">
        <v>5799.27</v>
      </c>
      <c r="F273">
        <v>17046.78</v>
      </c>
    </row>
    <row r="274" spans="1:6" ht="15">
      <c r="A274" s="2">
        <v>272</v>
      </c>
      <c r="B274" s="1">
        <v>39358</v>
      </c>
      <c r="C274">
        <v>13968.05</v>
      </c>
      <c r="D274">
        <v>6535.2</v>
      </c>
      <c r="E274">
        <v>5806.18</v>
      </c>
      <c r="F274">
        <v>17199.89</v>
      </c>
    </row>
    <row r="275" spans="1:6" ht="15">
      <c r="A275" s="2">
        <v>273</v>
      </c>
      <c r="B275" s="1">
        <v>39359</v>
      </c>
      <c r="C275">
        <v>13974.31</v>
      </c>
      <c r="D275">
        <v>6547.9</v>
      </c>
      <c r="E275">
        <v>5804.39</v>
      </c>
      <c r="F275">
        <v>17092.49</v>
      </c>
    </row>
    <row r="276" spans="1:6" ht="15">
      <c r="A276" s="2">
        <v>274</v>
      </c>
      <c r="B276" s="1">
        <v>39360</v>
      </c>
      <c r="C276">
        <v>14066.01</v>
      </c>
      <c r="D276">
        <v>6595.8</v>
      </c>
      <c r="E276">
        <v>5843.24</v>
      </c>
      <c r="F276">
        <v>17065.04</v>
      </c>
    </row>
    <row r="277" spans="1:6" ht="15">
      <c r="A277" s="2">
        <v>275</v>
      </c>
      <c r="B277" s="1">
        <v>39364</v>
      </c>
      <c r="C277">
        <v>14164.53</v>
      </c>
      <c r="D277">
        <v>6615.4</v>
      </c>
      <c r="E277">
        <v>5861.93</v>
      </c>
      <c r="F277">
        <v>17159.9</v>
      </c>
    </row>
    <row r="278" spans="1:6" ht="15">
      <c r="A278" s="2">
        <v>276</v>
      </c>
      <c r="B278" s="1">
        <v>39365</v>
      </c>
      <c r="C278">
        <v>14078.69</v>
      </c>
      <c r="D278">
        <v>6633</v>
      </c>
      <c r="E278">
        <v>5838.49</v>
      </c>
      <c r="F278">
        <v>17177.89</v>
      </c>
    </row>
    <row r="279" spans="1:6" ht="15">
      <c r="A279" s="2">
        <v>277</v>
      </c>
      <c r="B279" s="1">
        <v>39366</v>
      </c>
      <c r="C279">
        <v>14015.12</v>
      </c>
      <c r="D279">
        <v>6724.5</v>
      </c>
      <c r="E279">
        <v>5862.83</v>
      </c>
      <c r="F279">
        <v>17458.98</v>
      </c>
    </row>
    <row r="280" spans="1:6" ht="15">
      <c r="A280" s="2">
        <v>278</v>
      </c>
      <c r="B280" s="1">
        <v>39367</v>
      </c>
      <c r="C280">
        <v>14093.08</v>
      </c>
      <c r="D280">
        <v>6730.7</v>
      </c>
      <c r="E280">
        <v>5843.95</v>
      </c>
      <c r="F280">
        <v>17331.17</v>
      </c>
    </row>
    <row r="281" spans="1:6" ht="15">
      <c r="A281" s="2">
        <v>279</v>
      </c>
      <c r="B281" s="1">
        <v>39370</v>
      </c>
      <c r="C281">
        <v>13984.8</v>
      </c>
      <c r="D281">
        <v>6644.5</v>
      </c>
      <c r="E281">
        <v>5807.44</v>
      </c>
      <c r="F281">
        <v>17358.15</v>
      </c>
    </row>
    <row r="282" spans="1:6" ht="15">
      <c r="A282" s="2">
        <v>280</v>
      </c>
      <c r="B282" s="1">
        <v>39371</v>
      </c>
      <c r="C282">
        <v>13912.94</v>
      </c>
      <c r="D282">
        <v>6614.3</v>
      </c>
      <c r="E282">
        <v>5774.36</v>
      </c>
      <c r="F282">
        <v>17137.92</v>
      </c>
    </row>
    <row r="283" spans="1:6" ht="15">
      <c r="A283" s="2">
        <v>281</v>
      </c>
      <c r="B283" s="1">
        <v>39372</v>
      </c>
      <c r="C283">
        <v>13892.54</v>
      </c>
      <c r="D283">
        <v>6677.7</v>
      </c>
      <c r="E283">
        <v>5818.8</v>
      </c>
      <c r="F283">
        <v>16955.31</v>
      </c>
    </row>
    <row r="284" spans="1:6" ht="15">
      <c r="A284" s="2">
        <v>282</v>
      </c>
      <c r="B284" s="1">
        <v>39373</v>
      </c>
      <c r="C284">
        <v>13888.96</v>
      </c>
      <c r="D284">
        <v>6609.4</v>
      </c>
      <c r="E284">
        <v>5767.24</v>
      </c>
      <c r="F284">
        <v>17106.09</v>
      </c>
    </row>
    <row r="285" spans="1:6" ht="15">
      <c r="A285" s="2">
        <v>283</v>
      </c>
      <c r="B285" s="1">
        <v>39374</v>
      </c>
      <c r="C285">
        <v>13522.02</v>
      </c>
      <c r="D285">
        <v>6527.9</v>
      </c>
      <c r="E285">
        <v>5740.48</v>
      </c>
      <c r="F285">
        <v>16814.37</v>
      </c>
    </row>
    <row r="286" spans="1:6" ht="15">
      <c r="A286" s="2">
        <v>284</v>
      </c>
      <c r="B286" s="1">
        <v>39377</v>
      </c>
      <c r="C286">
        <v>13566.97</v>
      </c>
      <c r="D286">
        <v>6459.3</v>
      </c>
      <c r="E286">
        <v>5661.27</v>
      </c>
      <c r="F286">
        <v>16438.47</v>
      </c>
    </row>
    <row r="287" spans="1:6" ht="15">
      <c r="A287" s="2">
        <v>285</v>
      </c>
      <c r="B287" s="1">
        <v>39378</v>
      </c>
      <c r="C287">
        <v>13676.23</v>
      </c>
      <c r="D287">
        <v>6514</v>
      </c>
      <c r="E287">
        <v>5705.05</v>
      </c>
      <c r="F287">
        <v>16450.58</v>
      </c>
    </row>
    <row r="288" spans="1:6" ht="15">
      <c r="A288" s="2">
        <v>286</v>
      </c>
      <c r="B288" s="1">
        <v>39379</v>
      </c>
      <c r="C288">
        <v>13675.25</v>
      </c>
      <c r="D288">
        <v>6482</v>
      </c>
      <c r="E288">
        <v>5674.67</v>
      </c>
      <c r="F288">
        <v>16358.39</v>
      </c>
    </row>
    <row r="289" spans="1:6" ht="15">
      <c r="A289" s="2">
        <v>287</v>
      </c>
      <c r="B289" s="1">
        <v>39380</v>
      </c>
      <c r="C289">
        <v>13671.92</v>
      </c>
      <c r="D289">
        <v>6576.3</v>
      </c>
      <c r="E289">
        <v>5760.3</v>
      </c>
      <c r="F289">
        <v>16284.17</v>
      </c>
    </row>
    <row r="290" spans="1:6" ht="15">
      <c r="A290" s="2">
        <v>288</v>
      </c>
      <c r="B290" s="1">
        <v>39381</v>
      </c>
      <c r="C290">
        <v>13806.7</v>
      </c>
      <c r="D290">
        <v>6661.3</v>
      </c>
      <c r="E290">
        <v>5794.87</v>
      </c>
      <c r="F290">
        <v>16505.63</v>
      </c>
    </row>
    <row r="291" spans="1:6" ht="15">
      <c r="A291" s="2">
        <v>289</v>
      </c>
      <c r="B291" s="1">
        <v>39384</v>
      </c>
      <c r="C291">
        <v>13870.26</v>
      </c>
      <c r="D291">
        <v>6706</v>
      </c>
      <c r="E291">
        <v>5836.19</v>
      </c>
      <c r="F291">
        <v>16698.08</v>
      </c>
    </row>
    <row r="292" spans="1:6" ht="15">
      <c r="A292" s="2">
        <v>290</v>
      </c>
      <c r="B292" s="1">
        <v>39385</v>
      </c>
      <c r="C292">
        <v>13792.47</v>
      </c>
      <c r="D292">
        <v>6659</v>
      </c>
      <c r="E292">
        <v>5803.93</v>
      </c>
      <c r="F292">
        <v>16651.01</v>
      </c>
    </row>
    <row r="293" spans="1:6" ht="15">
      <c r="A293" s="2">
        <v>291</v>
      </c>
      <c r="B293" s="1">
        <v>39386</v>
      </c>
      <c r="C293">
        <v>13930.01</v>
      </c>
      <c r="D293">
        <v>6721.6</v>
      </c>
      <c r="E293">
        <v>5847.95</v>
      </c>
      <c r="F293">
        <v>16737.63</v>
      </c>
    </row>
    <row r="294" spans="1:6" ht="15">
      <c r="A294" s="2">
        <v>292</v>
      </c>
      <c r="B294" s="1">
        <v>39387</v>
      </c>
      <c r="C294">
        <v>13567.87</v>
      </c>
      <c r="D294">
        <v>6586.1</v>
      </c>
      <c r="E294">
        <v>5730.92</v>
      </c>
      <c r="F294">
        <v>16870.4</v>
      </c>
    </row>
    <row r="295" spans="1:6" ht="15">
      <c r="A295" s="2">
        <v>293</v>
      </c>
      <c r="B295" s="1">
        <v>39388</v>
      </c>
      <c r="C295">
        <v>13595.1</v>
      </c>
      <c r="D295">
        <v>6530.6</v>
      </c>
      <c r="E295">
        <v>5720.42</v>
      </c>
      <c r="F295">
        <v>16517.48</v>
      </c>
    </row>
    <row r="296" spans="1:6" ht="15">
      <c r="A296" s="2">
        <v>294</v>
      </c>
      <c r="B296" s="1">
        <v>39391</v>
      </c>
      <c r="C296">
        <v>13543.4</v>
      </c>
      <c r="D296">
        <v>6461.4</v>
      </c>
      <c r="E296">
        <v>5684.62</v>
      </c>
      <c r="F296">
        <v>16268.92</v>
      </c>
    </row>
    <row r="297" spans="1:6" ht="15">
      <c r="A297" s="2">
        <v>295</v>
      </c>
      <c r="B297" s="1">
        <v>39392</v>
      </c>
      <c r="C297">
        <v>13660.94</v>
      </c>
      <c r="D297">
        <v>6474.9</v>
      </c>
      <c r="E297">
        <v>5709.42</v>
      </c>
      <c r="F297">
        <v>16249.63</v>
      </c>
    </row>
    <row r="298" spans="1:6" ht="15">
      <c r="A298" s="2">
        <v>296</v>
      </c>
      <c r="B298" s="1">
        <v>39393</v>
      </c>
      <c r="C298">
        <v>13300.02</v>
      </c>
      <c r="D298">
        <v>6385.1</v>
      </c>
      <c r="E298">
        <v>5683.22</v>
      </c>
      <c r="F298">
        <v>16096.68</v>
      </c>
    </row>
    <row r="299" spans="1:6" ht="15">
      <c r="A299" s="2">
        <v>297</v>
      </c>
      <c r="B299" s="1">
        <v>39394</v>
      </c>
      <c r="C299">
        <v>13266.29</v>
      </c>
      <c r="D299">
        <v>6381.9</v>
      </c>
      <c r="E299">
        <v>5631.63</v>
      </c>
      <c r="F299">
        <v>15771.57</v>
      </c>
    </row>
    <row r="300" spans="1:6" ht="15">
      <c r="A300" s="2">
        <v>298</v>
      </c>
      <c r="B300" s="1">
        <v>39395</v>
      </c>
      <c r="C300">
        <v>13042.74</v>
      </c>
      <c r="D300">
        <v>6304.9</v>
      </c>
      <c r="E300">
        <v>5524.18</v>
      </c>
      <c r="F300">
        <v>15583.42</v>
      </c>
    </row>
    <row r="301" spans="1:6" ht="15">
      <c r="A301" s="2">
        <v>299</v>
      </c>
      <c r="B301" s="1">
        <v>39398</v>
      </c>
      <c r="C301">
        <v>12987.55</v>
      </c>
      <c r="D301">
        <v>6337.9</v>
      </c>
      <c r="E301">
        <v>5535.56</v>
      </c>
      <c r="F301">
        <v>15197.09</v>
      </c>
    </row>
    <row r="302" spans="1:6" ht="15">
      <c r="A302" s="2">
        <v>300</v>
      </c>
      <c r="B302" s="1">
        <v>39399</v>
      </c>
      <c r="C302">
        <v>13307.09</v>
      </c>
      <c r="D302">
        <v>6362.4</v>
      </c>
      <c r="E302">
        <v>5538.91</v>
      </c>
      <c r="F302">
        <v>15126.63</v>
      </c>
    </row>
    <row r="303" spans="1:6" ht="15">
      <c r="A303" s="2">
        <v>301</v>
      </c>
      <c r="B303" s="1">
        <v>39400</v>
      </c>
      <c r="C303">
        <v>13231.01</v>
      </c>
      <c r="D303">
        <v>6432.1</v>
      </c>
      <c r="E303">
        <v>5613.6</v>
      </c>
      <c r="F303">
        <v>15499.56</v>
      </c>
    </row>
    <row r="304" spans="1:6" ht="15">
      <c r="A304" s="2">
        <v>302</v>
      </c>
      <c r="B304" s="1">
        <v>39401</v>
      </c>
      <c r="C304">
        <v>13110.05</v>
      </c>
      <c r="D304">
        <v>6359.6</v>
      </c>
      <c r="E304">
        <v>5561.13</v>
      </c>
      <c r="F304">
        <v>15396.3</v>
      </c>
    </row>
    <row r="305" spans="1:6" ht="15">
      <c r="A305" s="2">
        <v>303</v>
      </c>
      <c r="B305" s="1">
        <v>39402</v>
      </c>
      <c r="C305">
        <v>13176.79</v>
      </c>
      <c r="D305">
        <v>6291.2</v>
      </c>
      <c r="E305">
        <v>5523.63</v>
      </c>
      <c r="F305">
        <v>15154.61</v>
      </c>
    </row>
    <row r="306" spans="1:6" ht="15">
      <c r="A306" s="2">
        <v>304</v>
      </c>
      <c r="B306" s="1">
        <v>39405</v>
      </c>
      <c r="C306">
        <v>12958.44</v>
      </c>
      <c r="D306">
        <v>6120.8</v>
      </c>
      <c r="E306">
        <v>5432.57</v>
      </c>
      <c r="F306">
        <v>15042.56</v>
      </c>
    </row>
    <row r="307" spans="1:6" ht="15">
      <c r="A307" s="2">
        <v>305</v>
      </c>
      <c r="B307" s="1">
        <v>39406</v>
      </c>
      <c r="C307">
        <v>13010.14</v>
      </c>
      <c r="D307">
        <v>6226.5</v>
      </c>
      <c r="E307">
        <v>5506.68</v>
      </c>
      <c r="F307">
        <v>15211.52</v>
      </c>
    </row>
    <row r="308" spans="1:6" ht="15">
      <c r="A308" s="2">
        <v>306</v>
      </c>
      <c r="B308" s="1">
        <v>39407</v>
      </c>
      <c r="C308">
        <v>12799.04</v>
      </c>
      <c r="D308">
        <v>6070.9</v>
      </c>
      <c r="E308">
        <v>5381.3</v>
      </c>
      <c r="F308">
        <v>14837.66</v>
      </c>
    </row>
    <row r="309" spans="1:6" ht="15">
      <c r="A309" s="2">
        <v>307</v>
      </c>
      <c r="B309" s="1">
        <v>39412</v>
      </c>
      <c r="C309">
        <v>12743.44</v>
      </c>
      <c r="D309">
        <v>6180.5</v>
      </c>
      <c r="E309">
        <v>5458.39</v>
      </c>
      <c r="F309">
        <v>15135.21</v>
      </c>
    </row>
    <row r="310" spans="1:6" ht="15">
      <c r="A310" s="2">
        <v>308</v>
      </c>
      <c r="B310" s="1">
        <v>39413</v>
      </c>
      <c r="C310">
        <v>12958.44</v>
      </c>
      <c r="D310">
        <v>6140.7</v>
      </c>
      <c r="E310">
        <v>5434.17</v>
      </c>
      <c r="F310">
        <v>15222.85</v>
      </c>
    </row>
    <row r="311" spans="1:6" ht="15">
      <c r="A311" s="2">
        <v>309</v>
      </c>
      <c r="B311" s="1">
        <v>39414</v>
      </c>
      <c r="C311">
        <v>13289.45</v>
      </c>
      <c r="D311">
        <v>6306.2</v>
      </c>
      <c r="E311">
        <v>5561.21</v>
      </c>
      <c r="F311">
        <v>15153.78</v>
      </c>
    </row>
    <row r="312" spans="1:6" ht="15">
      <c r="A312" s="2">
        <v>310</v>
      </c>
      <c r="B312" s="1">
        <v>39415</v>
      </c>
      <c r="C312">
        <v>13311.73</v>
      </c>
      <c r="D312">
        <v>6349.1</v>
      </c>
      <c r="E312">
        <v>5598.11</v>
      </c>
      <c r="F312">
        <v>15513.74</v>
      </c>
    </row>
    <row r="313" spans="1:6" ht="15">
      <c r="A313" s="2">
        <v>311</v>
      </c>
      <c r="B313" s="1">
        <v>39416</v>
      </c>
      <c r="C313">
        <v>13371.72</v>
      </c>
      <c r="D313">
        <v>6432.5</v>
      </c>
      <c r="E313">
        <v>5670.57</v>
      </c>
      <c r="F313">
        <v>15680.67</v>
      </c>
    </row>
    <row r="314" spans="1:6" ht="15">
      <c r="A314" s="2">
        <v>312</v>
      </c>
      <c r="B314" s="1">
        <v>39419</v>
      </c>
      <c r="C314">
        <v>13314.57</v>
      </c>
      <c r="D314">
        <v>6386.6</v>
      </c>
      <c r="E314">
        <v>5629.46</v>
      </c>
      <c r="F314">
        <v>15628.97</v>
      </c>
    </row>
    <row r="315" spans="1:6" ht="15">
      <c r="A315" s="2">
        <v>313</v>
      </c>
      <c r="B315" s="1">
        <v>39420</v>
      </c>
      <c r="C315">
        <v>13248.73</v>
      </c>
      <c r="D315">
        <v>6315.2</v>
      </c>
      <c r="E315">
        <v>5547.21</v>
      </c>
      <c r="F315">
        <v>15480.19</v>
      </c>
    </row>
    <row r="316" spans="1:6" ht="15">
      <c r="A316" s="2">
        <v>314</v>
      </c>
      <c r="B316" s="1">
        <v>39421</v>
      </c>
      <c r="C316">
        <v>13444.96</v>
      </c>
      <c r="D316">
        <v>6493.8</v>
      </c>
      <c r="E316">
        <v>5659.07</v>
      </c>
      <c r="F316">
        <v>15608.88</v>
      </c>
    </row>
    <row r="317" spans="1:6" ht="15">
      <c r="A317" s="2">
        <v>315</v>
      </c>
      <c r="B317" s="1">
        <v>39422</v>
      </c>
      <c r="C317">
        <v>13619.89</v>
      </c>
      <c r="D317">
        <v>6485.6</v>
      </c>
      <c r="E317">
        <v>5673.76</v>
      </c>
      <c r="F317">
        <v>15874.08</v>
      </c>
    </row>
    <row r="318" spans="1:6" ht="15">
      <c r="A318" s="2">
        <v>316</v>
      </c>
      <c r="B318" s="1">
        <v>39423</v>
      </c>
      <c r="C318">
        <v>13625.58</v>
      </c>
      <c r="D318">
        <v>6554.9</v>
      </c>
      <c r="E318">
        <v>5718.75</v>
      </c>
      <c r="F318">
        <v>15956.37</v>
      </c>
    </row>
    <row r="319" spans="1:6" ht="15">
      <c r="A319" s="2">
        <v>317</v>
      </c>
      <c r="B319" s="1">
        <v>39426</v>
      </c>
      <c r="C319">
        <v>13727.03</v>
      </c>
      <c r="D319">
        <v>6565.4</v>
      </c>
      <c r="E319">
        <v>5750.92</v>
      </c>
      <c r="F319">
        <v>15924.39</v>
      </c>
    </row>
    <row r="320" spans="1:6" ht="15">
      <c r="A320" s="2">
        <v>318</v>
      </c>
      <c r="B320" s="1">
        <v>39427</v>
      </c>
      <c r="C320">
        <v>13432.77</v>
      </c>
      <c r="D320">
        <v>6536.9</v>
      </c>
      <c r="E320">
        <v>5724.76</v>
      </c>
      <c r="F320">
        <v>16044.72</v>
      </c>
    </row>
    <row r="321" spans="1:6" ht="15">
      <c r="A321" s="2">
        <v>319</v>
      </c>
      <c r="B321" s="1">
        <v>39428</v>
      </c>
      <c r="C321">
        <v>13473.9</v>
      </c>
      <c r="D321">
        <v>6559.8</v>
      </c>
      <c r="E321">
        <v>5743.32</v>
      </c>
      <c r="F321">
        <v>15932.26</v>
      </c>
    </row>
    <row r="322" spans="1:6" ht="15">
      <c r="A322" s="2">
        <v>320</v>
      </c>
      <c r="B322" s="1">
        <v>39429</v>
      </c>
      <c r="C322">
        <v>13517.96</v>
      </c>
      <c r="D322">
        <v>6364.2</v>
      </c>
      <c r="E322">
        <v>5590.91</v>
      </c>
      <c r="F322">
        <v>15536.52</v>
      </c>
    </row>
    <row r="323" spans="1:6" ht="15">
      <c r="A323" s="2">
        <v>321</v>
      </c>
      <c r="B323" s="1">
        <v>39430</v>
      </c>
      <c r="C323">
        <v>13339.85</v>
      </c>
      <c r="D323">
        <v>6397</v>
      </c>
      <c r="E323">
        <v>5605.36</v>
      </c>
      <c r="F323">
        <v>15514.51</v>
      </c>
    </row>
    <row r="324" spans="1:6" ht="15">
      <c r="A324" s="2">
        <v>322</v>
      </c>
      <c r="B324" s="1">
        <v>39433</v>
      </c>
      <c r="C324">
        <v>13167.2</v>
      </c>
      <c r="D324">
        <v>6277.8</v>
      </c>
      <c r="E324">
        <v>5514.88</v>
      </c>
      <c r="F324">
        <v>15249.79</v>
      </c>
    </row>
    <row r="325" spans="1:6" ht="15">
      <c r="A325" s="2">
        <v>323</v>
      </c>
      <c r="B325" s="1">
        <v>39434</v>
      </c>
      <c r="C325">
        <v>13232.47</v>
      </c>
      <c r="D325">
        <v>6279.3</v>
      </c>
      <c r="E325">
        <v>5509.37</v>
      </c>
      <c r="F325">
        <v>15207.86</v>
      </c>
    </row>
    <row r="326" spans="1:6" ht="15">
      <c r="A326" s="2">
        <v>324</v>
      </c>
      <c r="B326" s="1">
        <v>39435</v>
      </c>
      <c r="C326">
        <v>13207.27</v>
      </c>
      <c r="D326">
        <v>6284.5</v>
      </c>
      <c r="E326">
        <v>5497.42</v>
      </c>
      <c r="F326">
        <v>15030.51</v>
      </c>
    </row>
    <row r="327" spans="1:6" ht="15">
      <c r="A327" s="2">
        <v>325</v>
      </c>
      <c r="B327" s="1">
        <v>39436</v>
      </c>
      <c r="C327">
        <v>13245.64</v>
      </c>
      <c r="D327">
        <v>6345.6</v>
      </c>
      <c r="E327">
        <v>5511.45</v>
      </c>
      <c r="F327">
        <v>15031.6</v>
      </c>
    </row>
    <row r="328" spans="1:6" ht="15">
      <c r="A328" s="2">
        <v>326</v>
      </c>
      <c r="B328" s="1">
        <v>39437</v>
      </c>
      <c r="C328">
        <v>13450.65</v>
      </c>
      <c r="D328">
        <v>6434.1</v>
      </c>
      <c r="E328">
        <v>5602.77</v>
      </c>
      <c r="F328">
        <v>15257</v>
      </c>
    </row>
    <row r="329" spans="1:6" ht="15">
      <c r="A329" s="2">
        <v>327</v>
      </c>
      <c r="B329" s="1">
        <v>39443</v>
      </c>
      <c r="C329">
        <v>13359.61</v>
      </c>
      <c r="D329">
        <v>6497.8</v>
      </c>
      <c r="E329">
        <v>5627.48</v>
      </c>
      <c r="F329">
        <v>15564.69</v>
      </c>
    </row>
    <row r="330" spans="1:6" ht="15">
      <c r="A330" s="2">
        <v>328</v>
      </c>
      <c r="B330" s="1">
        <v>39444</v>
      </c>
      <c r="C330">
        <v>13365.87</v>
      </c>
      <c r="D330">
        <v>6476.9</v>
      </c>
      <c r="E330">
        <v>5627.25</v>
      </c>
      <c r="F330">
        <v>15307.78</v>
      </c>
    </row>
    <row r="331" spans="1:6" ht="15">
      <c r="A331" s="2">
        <v>329</v>
      </c>
      <c r="B331" s="1">
        <v>39451</v>
      </c>
      <c r="C331">
        <v>12800.18</v>
      </c>
      <c r="D331">
        <v>6348.5</v>
      </c>
      <c r="E331">
        <v>5446.79</v>
      </c>
      <c r="F331">
        <v>14691.41</v>
      </c>
    </row>
    <row r="332" spans="1:6" ht="15">
      <c r="A332" s="2">
        <v>330</v>
      </c>
      <c r="B332" s="1">
        <v>39454</v>
      </c>
      <c r="C332">
        <v>12827.49</v>
      </c>
      <c r="D332">
        <v>6335.7</v>
      </c>
      <c r="E332">
        <v>5452.83</v>
      </c>
      <c r="F332">
        <v>14500.55</v>
      </c>
    </row>
    <row r="333" spans="1:6" ht="15">
      <c r="A333" s="2">
        <v>331</v>
      </c>
      <c r="B333" s="1">
        <v>39455</v>
      </c>
      <c r="C333">
        <v>12589.07</v>
      </c>
      <c r="D333">
        <v>6356.5</v>
      </c>
      <c r="E333">
        <v>5495.67</v>
      </c>
      <c r="F333">
        <v>14528.67</v>
      </c>
    </row>
    <row r="334" spans="1:6" ht="15">
      <c r="A334" s="2">
        <v>332</v>
      </c>
      <c r="B334" s="1">
        <v>39456</v>
      </c>
      <c r="C334">
        <v>12735.31</v>
      </c>
      <c r="D334">
        <v>6272.7</v>
      </c>
      <c r="E334">
        <v>5435.42</v>
      </c>
      <c r="F334">
        <v>14599.16</v>
      </c>
    </row>
    <row r="335" spans="1:6" ht="15">
      <c r="A335" s="2">
        <v>333</v>
      </c>
      <c r="B335" s="1">
        <v>39457</v>
      </c>
      <c r="C335">
        <v>12853.09</v>
      </c>
      <c r="D335">
        <v>6222.7</v>
      </c>
      <c r="E335">
        <v>5400.43</v>
      </c>
      <c r="F335">
        <v>14388.11</v>
      </c>
    </row>
    <row r="336" spans="1:6" ht="15">
      <c r="A336" s="2">
        <v>334</v>
      </c>
      <c r="B336" s="1">
        <v>39458</v>
      </c>
      <c r="C336">
        <v>12606.3</v>
      </c>
      <c r="D336">
        <v>6202</v>
      </c>
      <c r="E336">
        <v>5371.41</v>
      </c>
      <c r="F336">
        <v>14110.79</v>
      </c>
    </row>
    <row r="337" spans="1:6" ht="15">
      <c r="A337" s="2">
        <v>335</v>
      </c>
      <c r="B337" s="1">
        <v>39462</v>
      </c>
      <c r="C337">
        <v>12501.11</v>
      </c>
      <c r="D337">
        <v>6025.6</v>
      </c>
      <c r="E337">
        <v>5250.82</v>
      </c>
      <c r="F337">
        <v>13972.63</v>
      </c>
    </row>
    <row r="338" spans="1:6" ht="15">
      <c r="A338" s="2">
        <v>336</v>
      </c>
      <c r="B338" s="1">
        <v>39463</v>
      </c>
      <c r="C338">
        <v>12466.16</v>
      </c>
      <c r="D338">
        <v>5942.9</v>
      </c>
      <c r="E338">
        <v>5225.39</v>
      </c>
      <c r="F338">
        <v>13504.51</v>
      </c>
    </row>
    <row r="339" spans="1:6" ht="15">
      <c r="A339" s="2">
        <v>337</v>
      </c>
      <c r="B339" s="1">
        <v>39464</v>
      </c>
      <c r="C339">
        <v>12159.21</v>
      </c>
      <c r="D339">
        <v>5902.4</v>
      </c>
      <c r="E339">
        <v>5157.09</v>
      </c>
      <c r="F339">
        <v>13783.45</v>
      </c>
    </row>
    <row r="340" spans="1:6" ht="15">
      <c r="A340" s="2">
        <v>338</v>
      </c>
      <c r="B340" s="1">
        <v>39465</v>
      </c>
      <c r="C340">
        <v>12099.3</v>
      </c>
      <c r="D340">
        <v>5901.7</v>
      </c>
      <c r="E340">
        <v>5092.4</v>
      </c>
      <c r="F340">
        <v>13861.29</v>
      </c>
    </row>
    <row r="341" spans="1:6" ht="15">
      <c r="A341" s="2">
        <v>339</v>
      </c>
      <c r="B341" s="1">
        <v>39469</v>
      </c>
      <c r="C341">
        <v>11971.19</v>
      </c>
      <c r="D341">
        <v>5740.1</v>
      </c>
      <c r="E341">
        <v>4842.54</v>
      </c>
      <c r="F341">
        <v>12573.05</v>
      </c>
    </row>
    <row r="342" spans="1:6" ht="15">
      <c r="A342" s="2">
        <v>340</v>
      </c>
      <c r="B342" s="1">
        <v>39470</v>
      </c>
      <c r="C342">
        <v>12270.17</v>
      </c>
      <c r="D342">
        <v>5609.3</v>
      </c>
      <c r="E342">
        <v>4636.76</v>
      </c>
      <c r="F342">
        <v>12829.06</v>
      </c>
    </row>
    <row r="343" spans="1:6" ht="15">
      <c r="A343" s="2">
        <v>341</v>
      </c>
      <c r="B343" s="1">
        <v>39471</v>
      </c>
      <c r="C343">
        <v>12378.61</v>
      </c>
      <c r="D343">
        <v>5875.8</v>
      </c>
      <c r="E343">
        <v>4915.29</v>
      </c>
      <c r="F343">
        <v>13092.78</v>
      </c>
    </row>
    <row r="344" spans="1:6" ht="15">
      <c r="A344" s="2">
        <v>342</v>
      </c>
      <c r="B344" s="1">
        <v>39472</v>
      </c>
      <c r="C344">
        <v>12207.17</v>
      </c>
      <c r="D344">
        <v>5869</v>
      </c>
      <c r="E344">
        <v>4878.12</v>
      </c>
      <c r="F344">
        <v>13629.16</v>
      </c>
    </row>
    <row r="345" spans="1:6" ht="15">
      <c r="A345" s="2">
        <v>343</v>
      </c>
      <c r="B345" s="1">
        <v>39475</v>
      </c>
      <c r="C345">
        <v>12383.89</v>
      </c>
      <c r="D345">
        <v>5788.9</v>
      </c>
      <c r="E345">
        <v>4848.3</v>
      </c>
      <c r="F345">
        <v>13087.91</v>
      </c>
    </row>
    <row r="346" spans="1:6" ht="15">
      <c r="A346" s="2">
        <v>344</v>
      </c>
      <c r="B346" s="1">
        <v>39476</v>
      </c>
      <c r="C346">
        <v>12480.3</v>
      </c>
      <c r="D346">
        <v>5885.2</v>
      </c>
      <c r="E346">
        <v>4941.45</v>
      </c>
      <c r="F346">
        <v>13478.86</v>
      </c>
    </row>
    <row r="347" spans="1:6" ht="15">
      <c r="A347" s="2">
        <v>345</v>
      </c>
      <c r="B347" s="1">
        <v>39477</v>
      </c>
      <c r="C347">
        <v>12442.83</v>
      </c>
      <c r="D347">
        <v>5837.3</v>
      </c>
      <c r="E347">
        <v>4873.57</v>
      </c>
      <c r="F347">
        <v>13345.03</v>
      </c>
    </row>
    <row r="348" spans="1:6" ht="15">
      <c r="A348" s="2">
        <v>346</v>
      </c>
      <c r="B348" s="1">
        <v>39478</v>
      </c>
      <c r="C348">
        <v>12650.36</v>
      </c>
      <c r="D348">
        <v>5879.8</v>
      </c>
      <c r="E348">
        <v>4869.79</v>
      </c>
      <c r="F348">
        <v>13592.47</v>
      </c>
    </row>
    <row r="349" spans="1:6" ht="15">
      <c r="A349" s="2">
        <v>347</v>
      </c>
      <c r="B349" s="1">
        <v>39479</v>
      </c>
      <c r="C349">
        <v>12743.19</v>
      </c>
      <c r="D349">
        <v>6029.2</v>
      </c>
      <c r="E349">
        <v>4978.06</v>
      </c>
      <c r="F349">
        <v>13497.16</v>
      </c>
    </row>
    <row r="350" spans="1:6" ht="15">
      <c r="A350" s="2">
        <v>348</v>
      </c>
      <c r="B350" s="1">
        <v>39482</v>
      </c>
      <c r="C350">
        <v>12635.16</v>
      </c>
      <c r="D350">
        <v>6026.2</v>
      </c>
      <c r="E350">
        <v>4973.64</v>
      </c>
      <c r="F350">
        <v>13859.7</v>
      </c>
    </row>
    <row r="351" spans="1:6" ht="15">
      <c r="A351" s="2">
        <v>349</v>
      </c>
      <c r="B351" s="1">
        <v>39483</v>
      </c>
      <c r="C351">
        <v>12265.13</v>
      </c>
      <c r="D351">
        <v>5868</v>
      </c>
      <c r="E351">
        <v>4776.86</v>
      </c>
      <c r="F351">
        <v>13745.5</v>
      </c>
    </row>
    <row r="352" spans="1:6" ht="15">
      <c r="A352" s="2">
        <v>350</v>
      </c>
      <c r="B352" s="1">
        <v>39484</v>
      </c>
      <c r="C352">
        <v>12200.1</v>
      </c>
      <c r="D352">
        <v>5875.4</v>
      </c>
      <c r="E352">
        <v>4816.43</v>
      </c>
      <c r="F352">
        <v>13099.24</v>
      </c>
    </row>
    <row r="353" spans="1:6" ht="15">
      <c r="A353" s="2">
        <v>351</v>
      </c>
      <c r="B353" s="1">
        <v>39485</v>
      </c>
      <c r="C353">
        <v>12247</v>
      </c>
      <c r="D353">
        <v>5724.1</v>
      </c>
      <c r="E353">
        <v>4723.8</v>
      </c>
      <c r="F353">
        <v>13207.15</v>
      </c>
    </row>
    <row r="354" spans="1:6" ht="15">
      <c r="A354" s="2">
        <v>352</v>
      </c>
      <c r="B354" s="1">
        <v>39486</v>
      </c>
      <c r="C354">
        <v>12182.13</v>
      </c>
      <c r="D354">
        <v>5784</v>
      </c>
      <c r="E354">
        <v>4709.65</v>
      </c>
      <c r="F354">
        <v>13017.24</v>
      </c>
    </row>
    <row r="355" spans="1:6" ht="15">
      <c r="A355" s="2">
        <v>353</v>
      </c>
      <c r="B355" s="1">
        <v>39490</v>
      </c>
      <c r="C355">
        <v>12373.41</v>
      </c>
      <c r="D355">
        <v>5910</v>
      </c>
      <c r="E355">
        <v>4840.71</v>
      </c>
      <c r="F355">
        <v>13021.96</v>
      </c>
    </row>
    <row r="356" spans="1:6" ht="15">
      <c r="A356" s="2">
        <v>354</v>
      </c>
      <c r="B356" s="1">
        <v>39491</v>
      </c>
      <c r="C356">
        <v>12552.24</v>
      </c>
      <c r="D356">
        <v>5880.1</v>
      </c>
      <c r="E356">
        <v>4855.4</v>
      </c>
      <c r="F356">
        <v>13068.3</v>
      </c>
    </row>
    <row r="357" spans="1:6" ht="15">
      <c r="A357" s="2">
        <v>355</v>
      </c>
      <c r="B357" s="1">
        <v>39492</v>
      </c>
      <c r="C357">
        <v>12376.98</v>
      </c>
      <c r="D357">
        <v>5879.3</v>
      </c>
      <c r="E357">
        <v>4858.65</v>
      </c>
      <c r="F357">
        <v>13626.45</v>
      </c>
    </row>
    <row r="358" spans="1:6" ht="15">
      <c r="A358" s="2">
        <v>356</v>
      </c>
      <c r="B358" s="1">
        <v>39493</v>
      </c>
      <c r="C358">
        <v>12348.21</v>
      </c>
      <c r="D358">
        <v>5787.6</v>
      </c>
      <c r="E358">
        <v>4771.79</v>
      </c>
      <c r="F358">
        <v>13622.56</v>
      </c>
    </row>
    <row r="359" spans="1:6" ht="15">
      <c r="A359" s="2">
        <v>357</v>
      </c>
      <c r="B359" s="1">
        <v>39497</v>
      </c>
      <c r="C359">
        <v>12337.22</v>
      </c>
      <c r="D359">
        <v>5966.9</v>
      </c>
      <c r="E359">
        <v>4885.83</v>
      </c>
      <c r="F359">
        <v>13757.91</v>
      </c>
    </row>
    <row r="360" spans="1:6" ht="15">
      <c r="A360" s="2">
        <v>358</v>
      </c>
      <c r="B360" s="1">
        <v>39498</v>
      </c>
      <c r="C360">
        <v>12427.26</v>
      </c>
      <c r="D360">
        <v>5893.6</v>
      </c>
      <c r="E360">
        <v>4812.81</v>
      </c>
      <c r="F360">
        <v>13310.37</v>
      </c>
    </row>
    <row r="361" spans="1:6" ht="15">
      <c r="A361" s="2">
        <v>359</v>
      </c>
      <c r="B361" s="1">
        <v>39499</v>
      </c>
      <c r="C361">
        <v>12284.3</v>
      </c>
      <c r="D361">
        <v>5932.2</v>
      </c>
      <c r="E361">
        <v>4858.85</v>
      </c>
      <c r="F361">
        <v>13688.28</v>
      </c>
    </row>
    <row r="362" spans="1:6" ht="15">
      <c r="A362" s="2">
        <v>360</v>
      </c>
      <c r="B362" s="1">
        <v>39500</v>
      </c>
      <c r="C362">
        <v>12381.02</v>
      </c>
      <c r="D362">
        <v>5888.5</v>
      </c>
      <c r="E362">
        <v>4824.55</v>
      </c>
      <c r="F362">
        <v>13500.46</v>
      </c>
    </row>
    <row r="363" spans="1:6" ht="15">
      <c r="A363" s="2">
        <v>361</v>
      </c>
      <c r="B363" s="1">
        <v>39503</v>
      </c>
      <c r="C363">
        <v>12570.22</v>
      </c>
      <c r="D363">
        <v>5999.5</v>
      </c>
      <c r="E363">
        <v>4919.26</v>
      </c>
      <c r="F363">
        <v>13914.57</v>
      </c>
    </row>
    <row r="364" spans="1:6" ht="15">
      <c r="A364" s="2">
        <v>362</v>
      </c>
      <c r="B364" s="1">
        <v>39504</v>
      </c>
      <c r="C364">
        <v>12684.92</v>
      </c>
      <c r="D364">
        <v>6087.4</v>
      </c>
      <c r="E364">
        <v>4973.07</v>
      </c>
      <c r="F364">
        <v>13824.72</v>
      </c>
    </row>
    <row r="365" spans="1:6" ht="15">
      <c r="A365" s="2">
        <v>363</v>
      </c>
      <c r="B365" s="1">
        <v>39505</v>
      </c>
      <c r="C365">
        <v>12694.28</v>
      </c>
      <c r="D365">
        <v>6076.5</v>
      </c>
      <c r="E365">
        <v>4968.82</v>
      </c>
      <c r="F365">
        <v>14031.3</v>
      </c>
    </row>
    <row r="366" spans="1:6" ht="15">
      <c r="A366" s="2">
        <v>364</v>
      </c>
      <c r="B366" s="1">
        <v>39506</v>
      </c>
      <c r="C366">
        <v>12582.18</v>
      </c>
      <c r="D366">
        <v>5965.7</v>
      </c>
      <c r="E366">
        <v>4865.23</v>
      </c>
      <c r="F366">
        <v>13925.51</v>
      </c>
    </row>
    <row r="367" spans="1:6" ht="15">
      <c r="A367" s="2">
        <v>365</v>
      </c>
      <c r="B367" s="1">
        <v>39507</v>
      </c>
      <c r="C367">
        <v>12266.39</v>
      </c>
      <c r="D367">
        <v>5884.3</v>
      </c>
      <c r="E367">
        <v>4790.66</v>
      </c>
      <c r="F367">
        <v>13603.02</v>
      </c>
    </row>
    <row r="368" spans="1:6" ht="15">
      <c r="A368" s="2">
        <v>366</v>
      </c>
      <c r="B368" s="1">
        <v>39510</v>
      </c>
      <c r="C368">
        <v>12258.9</v>
      </c>
      <c r="D368">
        <v>5818.6</v>
      </c>
      <c r="E368">
        <v>4742.66</v>
      </c>
      <c r="F368">
        <v>12992.18</v>
      </c>
    </row>
    <row r="369" spans="1:6" ht="15">
      <c r="A369" s="2">
        <v>367</v>
      </c>
      <c r="B369" s="1">
        <v>39511</v>
      </c>
      <c r="C369">
        <v>12213.8</v>
      </c>
      <c r="D369">
        <v>5767.7</v>
      </c>
      <c r="E369">
        <v>4675.91</v>
      </c>
      <c r="F369">
        <v>12992.28</v>
      </c>
    </row>
    <row r="370" spans="1:6" ht="15">
      <c r="A370" s="2">
        <v>368</v>
      </c>
      <c r="B370" s="1">
        <v>39512</v>
      </c>
      <c r="C370">
        <v>12254.99</v>
      </c>
      <c r="D370">
        <v>5853.5</v>
      </c>
      <c r="E370">
        <v>4756.42</v>
      </c>
      <c r="F370">
        <v>12972.06</v>
      </c>
    </row>
    <row r="371" spans="1:6" ht="15">
      <c r="A371" s="2">
        <v>369</v>
      </c>
      <c r="B371" s="1">
        <v>39513</v>
      </c>
      <c r="C371">
        <v>12040.39</v>
      </c>
      <c r="D371">
        <v>5766.4</v>
      </c>
      <c r="E371">
        <v>4678.05</v>
      </c>
      <c r="F371">
        <v>13215.42</v>
      </c>
    </row>
    <row r="372" spans="1:6" ht="15">
      <c r="A372" s="2">
        <v>370</v>
      </c>
      <c r="B372" s="1">
        <v>39514</v>
      </c>
      <c r="C372">
        <v>11893.69</v>
      </c>
      <c r="D372">
        <v>5699.9</v>
      </c>
      <c r="E372">
        <v>4618.96</v>
      </c>
      <c r="F372">
        <v>12782.8</v>
      </c>
    </row>
    <row r="373" spans="1:6" ht="15">
      <c r="A373" s="2">
        <v>371</v>
      </c>
      <c r="B373" s="1">
        <v>39517</v>
      </c>
      <c r="C373">
        <v>11740.15</v>
      </c>
      <c r="D373">
        <v>5629.1</v>
      </c>
      <c r="E373">
        <v>4566.99</v>
      </c>
      <c r="F373">
        <v>12532.13</v>
      </c>
    </row>
    <row r="374" spans="1:6" ht="15">
      <c r="A374" s="2">
        <v>372</v>
      </c>
      <c r="B374" s="1">
        <v>39518</v>
      </c>
      <c r="C374">
        <v>12156.81</v>
      </c>
      <c r="D374">
        <v>5690.4</v>
      </c>
      <c r="E374">
        <v>4627.69</v>
      </c>
      <c r="F374">
        <v>12658.28</v>
      </c>
    </row>
    <row r="375" spans="1:6" ht="15">
      <c r="A375" s="2">
        <v>373</v>
      </c>
      <c r="B375" s="1">
        <v>39519</v>
      </c>
      <c r="C375">
        <v>12110.24</v>
      </c>
      <c r="D375">
        <v>5776.4</v>
      </c>
      <c r="E375">
        <v>4697.1</v>
      </c>
      <c r="F375">
        <v>12861.13</v>
      </c>
    </row>
    <row r="376" spans="1:6" ht="15">
      <c r="A376" s="2">
        <v>374</v>
      </c>
      <c r="B376" s="1">
        <v>39520</v>
      </c>
      <c r="C376">
        <v>12145.74</v>
      </c>
      <c r="D376">
        <v>5692.4</v>
      </c>
      <c r="E376">
        <v>4630.19</v>
      </c>
      <c r="F376">
        <v>12433.44</v>
      </c>
    </row>
    <row r="377" spans="1:6" ht="15">
      <c r="A377" s="2">
        <v>375</v>
      </c>
      <c r="B377" s="1">
        <v>39521</v>
      </c>
      <c r="C377">
        <v>11951.09</v>
      </c>
      <c r="D377">
        <v>5631.7</v>
      </c>
      <c r="E377">
        <v>4592.15</v>
      </c>
      <c r="F377">
        <v>12241.6</v>
      </c>
    </row>
    <row r="378" spans="1:6" ht="15">
      <c r="A378" s="2">
        <v>376</v>
      </c>
      <c r="B378" s="1">
        <v>39524</v>
      </c>
      <c r="C378">
        <v>11972.25</v>
      </c>
      <c r="D378">
        <v>5414.4</v>
      </c>
      <c r="E378">
        <v>4431.04</v>
      </c>
      <c r="F378">
        <v>11787.51</v>
      </c>
    </row>
    <row r="379" spans="1:6" ht="15">
      <c r="A379" s="2">
        <v>377</v>
      </c>
      <c r="B379" s="1">
        <v>39525</v>
      </c>
      <c r="C379">
        <v>12392.66</v>
      </c>
      <c r="D379">
        <v>5605.8</v>
      </c>
      <c r="E379">
        <v>4582.59</v>
      </c>
      <c r="F379">
        <v>11964.16</v>
      </c>
    </row>
    <row r="380" spans="1:6" ht="15">
      <c r="A380" s="2">
        <v>378</v>
      </c>
      <c r="B380" s="1">
        <v>39526</v>
      </c>
      <c r="C380">
        <v>12099.66</v>
      </c>
      <c r="D380">
        <v>5545.6</v>
      </c>
      <c r="E380">
        <v>4555.95</v>
      </c>
      <c r="F380">
        <v>12260.44</v>
      </c>
    </row>
    <row r="381" spans="1:6" ht="15">
      <c r="A381" s="2">
        <v>379</v>
      </c>
      <c r="B381" s="1">
        <v>39532</v>
      </c>
      <c r="C381">
        <v>12532.6</v>
      </c>
      <c r="D381">
        <v>5689.1</v>
      </c>
      <c r="E381">
        <v>4692</v>
      </c>
      <c r="F381">
        <v>12745.22</v>
      </c>
    </row>
    <row r="382" spans="1:6" ht="15">
      <c r="A382" s="2">
        <v>380</v>
      </c>
      <c r="B382" s="1">
        <v>39533</v>
      </c>
      <c r="C382">
        <v>12422.86</v>
      </c>
      <c r="D382">
        <v>5660.4</v>
      </c>
      <c r="E382">
        <v>4676.68</v>
      </c>
      <c r="F382">
        <v>12706.63</v>
      </c>
    </row>
    <row r="383" spans="1:6" ht="15">
      <c r="A383" s="2">
        <v>381</v>
      </c>
      <c r="B383" s="1">
        <v>39534</v>
      </c>
      <c r="C383">
        <v>12302.46</v>
      </c>
      <c r="D383">
        <v>5717.5</v>
      </c>
      <c r="E383">
        <v>4719.53</v>
      </c>
      <c r="F383">
        <v>12604.58</v>
      </c>
    </row>
    <row r="384" spans="1:6" ht="15">
      <c r="A384" s="2">
        <v>382</v>
      </c>
      <c r="B384" s="1">
        <v>39535</v>
      </c>
      <c r="C384">
        <v>12216.4</v>
      </c>
      <c r="D384">
        <v>5692.9</v>
      </c>
      <c r="E384">
        <v>4695.92</v>
      </c>
      <c r="F384">
        <v>12820.47</v>
      </c>
    </row>
    <row r="385" spans="1:6" ht="15">
      <c r="A385" s="2">
        <v>383</v>
      </c>
      <c r="B385" s="1">
        <v>39538</v>
      </c>
      <c r="C385">
        <v>12262.89</v>
      </c>
      <c r="D385">
        <v>5702.1</v>
      </c>
      <c r="E385">
        <v>4707.07</v>
      </c>
      <c r="F385">
        <v>12525.54</v>
      </c>
    </row>
    <row r="386" spans="1:6" ht="15">
      <c r="A386" s="2">
        <v>384</v>
      </c>
      <c r="B386" s="1">
        <v>39539</v>
      </c>
      <c r="C386">
        <v>12654.36</v>
      </c>
      <c r="D386">
        <v>5852.6</v>
      </c>
      <c r="E386">
        <v>4866</v>
      </c>
      <c r="F386">
        <v>12656.42</v>
      </c>
    </row>
    <row r="387" spans="1:6" ht="15">
      <c r="A387" s="2">
        <v>385</v>
      </c>
      <c r="B387" s="1">
        <v>39540</v>
      </c>
      <c r="C387">
        <v>12608.92</v>
      </c>
      <c r="D387">
        <v>5915.9</v>
      </c>
      <c r="E387">
        <v>4911.97</v>
      </c>
      <c r="F387">
        <v>13189.36</v>
      </c>
    </row>
    <row r="388" spans="1:6" ht="15">
      <c r="A388" s="2">
        <v>386</v>
      </c>
      <c r="B388" s="1">
        <v>39541</v>
      </c>
      <c r="C388">
        <v>12626.03</v>
      </c>
      <c r="D388">
        <v>5891.3</v>
      </c>
      <c r="E388">
        <v>4887.87</v>
      </c>
      <c r="F388">
        <v>13389.9</v>
      </c>
    </row>
    <row r="389" spans="1:6" ht="15">
      <c r="A389" s="2">
        <v>387</v>
      </c>
      <c r="B389" s="1">
        <v>39542</v>
      </c>
      <c r="C389">
        <v>12609.42</v>
      </c>
      <c r="D389">
        <v>5947.1</v>
      </c>
      <c r="E389">
        <v>4900.88</v>
      </c>
      <c r="F389">
        <v>13293.22</v>
      </c>
    </row>
    <row r="390" spans="1:6" ht="15">
      <c r="A390" s="2">
        <v>388</v>
      </c>
      <c r="B390" s="1">
        <v>39545</v>
      </c>
      <c r="C390">
        <v>12612.43</v>
      </c>
      <c r="D390">
        <v>6014.8</v>
      </c>
      <c r="E390">
        <v>4944.6</v>
      </c>
      <c r="F390">
        <v>13450.23</v>
      </c>
    </row>
    <row r="391" spans="1:6" ht="15">
      <c r="A391" s="2">
        <v>389</v>
      </c>
      <c r="B391" s="1">
        <v>39546</v>
      </c>
      <c r="C391">
        <v>12576.44</v>
      </c>
      <c r="D391">
        <v>5990.2</v>
      </c>
      <c r="E391">
        <v>4912.69</v>
      </c>
      <c r="F391">
        <v>13250.43</v>
      </c>
    </row>
    <row r="392" spans="1:6" ht="15">
      <c r="A392" s="2">
        <v>390</v>
      </c>
      <c r="B392" s="1">
        <v>39547</v>
      </c>
      <c r="C392">
        <v>12527.26</v>
      </c>
      <c r="D392">
        <v>5983.9</v>
      </c>
      <c r="E392">
        <v>4874.97</v>
      </c>
      <c r="F392">
        <v>13111.89</v>
      </c>
    </row>
    <row r="393" spans="1:6" ht="15">
      <c r="A393" s="2">
        <v>391</v>
      </c>
      <c r="B393" s="1">
        <v>39548</v>
      </c>
      <c r="C393">
        <v>12581.98</v>
      </c>
      <c r="D393">
        <v>5965.1</v>
      </c>
      <c r="E393">
        <v>4859.42</v>
      </c>
      <c r="F393">
        <v>12945.3</v>
      </c>
    </row>
    <row r="394" spans="1:6" ht="15">
      <c r="A394" s="2">
        <v>392</v>
      </c>
      <c r="B394" s="1">
        <v>39549</v>
      </c>
      <c r="C394">
        <v>12325.42</v>
      </c>
      <c r="D394">
        <v>5895.5</v>
      </c>
      <c r="E394">
        <v>4797.93</v>
      </c>
      <c r="F394">
        <v>13323.73</v>
      </c>
    </row>
    <row r="395" spans="1:6" ht="15">
      <c r="A395" s="2">
        <v>393</v>
      </c>
      <c r="B395" s="1">
        <v>39552</v>
      </c>
      <c r="C395">
        <v>12302.06</v>
      </c>
      <c r="D395">
        <v>5831.6</v>
      </c>
      <c r="E395">
        <v>4766.49</v>
      </c>
      <c r="F395">
        <v>12917.51</v>
      </c>
    </row>
    <row r="396" spans="1:6" ht="15">
      <c r="A396" s="2">
        <v>394</v>
      </c>
      <c r="B396" s="1">
        <v>39553</v>
      </c>
      <c r="C396">
        <v>12362.47</v>
      </c>
      <c r="D396">
        <v>5906.9</v>
      </c>
      <c r="E396">
        <v>4780.68</v>
      </c>
      <c r="F396">
        <v>12990.58</v>
      </c>
    </row>
    <row r="397" spans="1:6" ht="15">
      <c r="A397" s="2">
        <v>395</v>
      </c>
      <c r="B397" s="1">
        <v>39554</v>
      </c>
      <c r="C397">
        <v>12619.27</v>
      </c>
      <c r="D397">
        <v>6046.2</v>
      </c>
      <c r="E397">
        <v>4855.1</v>
      </c>
      <c r="F397">
        <v>13146.13</v>
      </c>
    </row>
    <row r="398" spans="1:6" ht="15">
      <c r="A398" s="2">
        <v>396</v>
      </c>
      <c r="B398" s="1">
        <v>39555</v>
      </c>
      <c r="C398">
        <v>12620.49</v>
      </c>
      <c r="D398">
        <v>5980.4</v>
      </c>
      <c r="E398">
        <v>4862.14</v>
      </c>
      <c r="F398">
        <v>13398.3</v>
      </c>
    </row>
    <row r="399" spans="1:6" ht="15">
      <c r="A399" s="2">
        <v>397</v>
      </c>
      <c r="B399" s="1">
        <v>39556</v>
      </c>
      <c r="C399">
        <v>12849.36</v>
      </c>
      <c r="D399">
        <v>6056.5</v>
      </c>
      <c r="E399">
        <v>4961.69</v>
      </c>
      <c r="F399">
        <v>13476.45</v>
      </c>
    </row>
    <row r="400" spans="1:6" ht="15">
      <c r="A400" s="2">
        <v>398</v>
      </c>
      <c r="B400" s="1">
        <v>39559</v>
      </c>
      <c r="C400">
        <v>12825.02</v>
      </c>
      <c r="D400">
        <v>6053</v>
      </c>
      <c r="E400">
        <v>4910.35</v>
      </c>
      <c r="F400">
        <v>13696.55</v>
      </c>
    </row>
    <row r="401" spans="1:6" ht="15">
      <c r="A401" s="2">
        <v>399</v>
      </c>
      <c r="B401" s="1">
        <v>39560</v>
      </c>
      <c r="C401">
        <v>12720.23</v>
      </c>
      <c r="D401">
        <v>6034.7</v>
      </c>
      <c r="E401">
        <v>4872.64</v>
      </c>
      <c r="F401">
        <v>13547.82</v>
      </c>
    </row>
    <row r="402" spans="1:6" ht="15">
      <c r="A402" s="2">
        <v>400</v>
      </c>
      <c r="B402" s="1">
        <v>39561</v>
      </c>
      <c r="C402">
        <v>12763.22</v>
      </c>
      <c r="D402">
        <v>6083.6</v>
      </c>
      <c r="E402">
        <v>4944.65</v>
      </c>
      <c r="F402">
        <v>13579.16</v>
      </c>
    </row>
    <row r="403" spans="1:6" ht="15">
      <c r="A403" s="2">
        <v>401</v>
      </c>
      <c r="B403" s="1">
        <v>39562</v>
      </c>
      <c r="C403">
        <v>12848.95</v>
      </c>
      <c r="D403">
        <v>6050.7</v>
      </c>
      <c r="E403">
        <v>4929.55</v>
      </c>
      <c r="F403">
        <v>13540.87</v>
      </c>
    </row>
    <row r="404" spans="1:6" ht="15">
      <c r="A404" s="2">
        <v>402</v>
      </c>
      <c r="B404" s="1">
        <v>39563</v>
      </c>
      <c r="C404">
        <v>12891.86</v>
      </c>
      <c r="D404">
        <v>6091.4</v>
      </c>
      <c r="E404">
        <v>4978.21</v>
      </c>
      <c r="F404">
        <v>13863.47</v>
      </c>
    </row>
    <row r="405" spans="1:6" ht="15">
      <c r="A405" s="2">
        <v>403</v>
      </c>
      <c r="B405" s="1">
        <v>39566</v>
      </c>
      <c r="C405">
        <v>12871.75</v>
      </c>
      <c r="D405">
        <v>6090.4</v>
      </c>
      <c r="E405">
        <v>5012.75</v>
      </c>
      <c r="F405">
        <v>13894.37</v>
      </c>
    </row>
    <row r="406" spans="1:6" ht="15">
      <c r="A406" s="2">
        <v>404</v>
      </c>
      <c r="B406" s="1">
        <v>39568</v>
      </c>
      <c r="C406">
        <v>12820.13</v>
      </c>
      <c r="D406">
        <v>6087.3</v>
      </c>
      <c r="E406">
        <v>4996.54</v>
      </c>
      <c r="F406">
        <v>13849.99</v>
      </c>
    </row>
    <row r="407" spans="1:6" ht="15">
      <c r="A407" s="2">
        <v>405</v>
      </c>
      <c r="B407" s="1">
        <v>39570</v>
      </c>
      <c r="C407">
        <v>13058.2</v>
      </c>
      <c r="D407">
        <v>6215.5</v>
      </c>
      <c r="E407">
        <v>5069.71</v>
      </c>
      <c r="F407">
        <v>14049.26</v>
      </c>
    </row>
    <row r="408" spans="1:6" ht="15">
      <c r="A408" s="2">
        <v>406</v>
      </c>
      <c r="B408" s="1">
        <v>39575</v>
      </c>
      <c r="C408">
        <v>12814.35</v>
      </c>
      <c r="D408">
        <v>6261</v>
      </c>
      <c r="E408">
        <v>5075.31</v>
      </c>
      <c r="F408">
        <v>14102.48</v>
      </c>
    </row>
    <row r="409" spans="1:6" ht="15">
      <c r="A409" s="2">
        <v>407</v>
      </c>
      <c r="B409" s="1">
        <v>39576</v>
      </c>
      <c r="C409">
        <v>12866.78</v>
      </c>
      <c r="D409">
        <v>6270.8</v>
      </c>
      <c r="E409">
        <v>5055.58</v>
      </c>
      <c r="F409">
        <v>13943.26</v>
      </c>
    </row>
    <row r="410" spans="1:6" ht="15">
      <c r="A410" s="2">
        <v>408</v>
      </c>
      <c r="B410" s="1">
        <v>39577</v>
      </c>
      <c r="C410">
        <v>12745.88</v>
      </c>
      <c r="D410">
        <v>6204.7</v>
      </c>
      <c r="E410">
        <v>4960.56</v>
      </c>
      <c r="F410">
        <v>13655.34</v>
      </c>
    </row>
    <row r="411" spans="1:6" ht="15">
      <c r="A411" s="2">
        <v>409</v>
      </c>
      <c r="B411" s="1">
        <v>39580</v>
      </c>
      <c r="C411">
        <v>12876.05</v>
      </c>
      <c r="D411">
        <v>6220.6</v>
      </c>
      <c r="E411">
        <v>4976.21</v>
      </c>
      <c r="F411">
        <v>13743.36</v>
      </c>
    </row>
    <row r="412" spans="1:6" ht="15">
      <c r="A412" s="2">
        <v>410</v>
      </c>
      <c r="B412" s="1">
        <v>39581</v>
      </c>
      <c r="C412">
        <v>12832.18</v>
      </c>
      <c r="D412">
        <v>6211.9</v>
      </c>
      <c r="E412">
        <v>4998.67</v>
      </c>
      <c r="F412">
        <v>13953.73</v>
      </c>
    </row>
    <row r="413" spans="1:6" ht="15">
      <c r="A413" s="2">
        <v>411</v>
      </c>
      <c r="B413" s="1">
        <v>39582</v>
      </c>
      <c r="C413">
        <v>12898.38</v>
      </c>
      <c r="D413">
        <v>6216</v>
      </c>
      <c r="E413">
        <v>5055.24</v>
      </c>
      <c r="F413">
        <v>14118.55</v>
      </c>
    </row>
    <row r="414" spans="1:6" ht="15">
      <c r="A414" s="2">
        <v>412</v>
      </c>
      <c r="B414" s="1">
        <v>39583</v>
      </c>
      <c r="C414">
        <v>12992.66</v>
      </c>
      <c r="D414">
        <v>6251.8</v>
      </c>
      <c r="E414">
        <v>5057.51</v>
      </c>
      <c r="F414">
        <v>14251.74</v>
      </c>
    </row>
    <row r="415" spans="1:6" ht="15">
      <c r="A415" s="2">
        <v>413</v>
      </c>
      <c r="B415" s="1">
        <v>39584</v>
      </c>
      <c r="C415">
        <v>12986.8</v>
      </c>
      <c r="D415">
        <v>6304.3</v>
      </c>
      <c r="E415">
        <v>5078.04</v>
      </c>
      <c r="F415">
        <v>14219.48</v>
      </c>
    </row>
    <row r="416" spans="1:6" ht="15">
      <c r="A416" s="2">
        <v>414</v>
      </c>
      <c r="B416" s="1">
        <v>39587</v>
      </c>
      <c r="C416">
        <v>13028.16</v>
      </c>
      <c r="D416">
        <v>6376.5</v>
      </c>
      <c r="E416">
        <v>5142.1</v>
      </c>
      <c r="F416">
        <v>14269.61</v>
      </c>
    </row>
    <row r="417" spans="1:6" ht="15">
      <c r="A417" s="2">
        <v>415</v>
      </c>
      <c r="B417" s="1">
        <v>39588</v>
      </c>
      <c r="C417">
        <v>12828.68</v>
      </c>
      <c r="D417">
        <v>6191.6</v>
      </c>
      <c r="E417">
        <v>5054.88</v>
      </c>
      <c r="F417">
        <v>14160.09</v>
      </c>
    </row>
    <row r="418" spans="1:6" ht="15">
      <c r="A418" s="2">
        <v>416</v>
      </c>
      <c r="B418" s="1">
        <v>39589</v>
      </c>
      <c r="C418">
        <v>12601.19</v>
      </c>
      <c r="D418">
        <v>6198.1</v>
      </c>
      <c r="E418">
        <v>5027.55</v>
      </c>
      <c r="F418">
        <v>13926.3</v>
      </c>
    </row>
    <row r="419" spans="1:6" ht="15">
      <c r="A419" s="2">
        <v>417</v>
      </c>
      <c r="B419" s="1">
        <v>39590</v>
      </c>
      <c r="C419">
        <v>12625.62</v>
      </c>
      <c r="D419">
        <v>6181.6</v>
      </c>
      <c r="E419">
        <v>5028.74</v>
      </c>
      <c r="F419">
        <v>13978.46</v>
      </c>
    </row>
    <row r="420" spans="1:6" ht="15">
      <c r="A420" s="2">
        <v>418</v>
      </c>
      <c r="B420" s="1">
        <v>39591</v>
      </c>
      <c r="C420">
        <v>12479.63</v>
      </c>
      <c r="D420">
        <v>6087.3</v>
      </c>
      <c r="E420">
        <v>4933.77</v>
      </c>
      <c r="F420">
        <v>14012.2</v>
      </c>
    </row>
    <row r="421" spans="1:6" ht="15">
      <c r="A421" s="2">
        <v>419</v>
      </c>
      <c r="B421" s="1">
        <v>39595</v>
      </c>
      <c r="C421">
        <v>12548.35</v>
      </c>
      <c r="D421">
        <v>6058.5</v>
      </c>
      <c r="E421">
        <v>4906.56</v>
      </c>
      <c r="F421">
        <v>13893.31</v>
      </c>
    </row>
    <row r="422" spans="1:6" ht="15">
      <c r="A422" s="2">
        <v>420</v>
      </c>
      <c r="B422" s="1">
        <v>39596</v>
      </c>
      <c r="C422">
        <v>12594.03</v>
      </c>
      <c r="D422">
        <v>6069.6</v>
      </c>
      <c r="E422">
        <v>4971.11</v>
      </c>
      <c r="F422">
        <v>13709.44</v>
      </c>
    </row>
    <row r="423" spans="1:6" ht="15">
      <c r="A423" s="2">
        <v>421</v>
      </c>
      <c r="B423" s="1">
        <v>39597</v>
      </c>
      <c r="C423">
        <v>12646.22</v>
      </c>
      <c r="D423">
        <v>6068.1</v>
      </c>
      <c r="E423">
        <v>4975.9</v>
      </c>
      <c r="F423">
        <v>14124.47</v>
      </c>
    </row>
    <row r="424" spans="1:6" ht="15">
      <c r="A424" s="2">
        <v>422</v>
      </c>
      <c r="B424" s="1">
        <v>39598</v>
      </c>
      <c r="C424">
        <v>12638.32</v>
      </c>
      <c r="D424">
        <v>6053.5</v>
      </c>
      <c r="E424">
        <v>5014.28</v>
      </c>
      <c r="F424">
        <v>14338.54</v>
      </c>
    </row>
    <row r="425" spans="1:6" ht="15">
      <c r="A425" s="2">
        <v>423</v>
      </c>
      <c r="B425" s="1">
        <v>39601</v>
      </c>
      <c r="C425">
        <v>12503.82</v>
      </c>
      <c r="D425">
        <v>6007.6</v>
      </c>
      <c r="E425">
        <v>4935.21</v>
      </c>
      <c r="F425">
        <v>14440.14</v>
      </c>
    </row>
    <row r="426" spans="1:6" ht="15">
      <c r="A426" s="2">
        <v>424</v>
      </c>
      <c r="B426" s="1">
        <v>39602</v>
      </c>
      <c r="C426">
        <v>12402.85</v>
      </c>
      <c r="D426">
        <v>6057.7</v>
      </c>
      <c r="E426">
        <v>4983.71</v>
      </c>
      <c r="F426">
        <v>14209.17</v>
      </c>
    </row>
    <row r="427" spans="1:6" ht="15">
      <c r="A427" s="2">
        <v>425</v>
      </c>
      <c r="B427" s="1">
        <v>39603</v>
      </c>
      <c r="C427">
        <v>12390.48</v>
      </c>
      <c r="D427">
        <v>5970.1</v>
      </c>
      <c r="E427">
        <v>4915.07</v>
      </c>
      <c r="F427">
        <v>14435.57</v>
      </c>
    </row>
    <row r="428" spans="1:6" ht="15">
      <c r="A428" s="2">
        <v>426</v>
      </c>
      <c r="B428" s="1">
        <v>39604</v>
      </c>
      <c r="C428">
        <v>12604.45</v>
      </c>
      <c r="D428">
        <v>5995.3</v>
      </c>
      <c r="E428">
        <v>4907.06</v>
      </c>
      <c r="F428">
        <v>14341.12</v>
      </c>
    </row>
    <row r="429" spans="1:6" ht="15">
      <c r="A429" s="2">
        <v>427</v>
      </c>
      <c r="B429" s="1">
        <v>39605</v>
      </c>
      <c r="C429">
        <v>12209.81</v>
      </c>
      <c r="D429">
        <v>5906.8</v>
      </c>
      <c r="E429">
        <v>4795.32</v>
      </c>
      <c r="F429">
        <v>14489.44</v>
      </c>
    </row>
    <row r="430" spans="1:6" ht="15">
      <c r="A430" s="2">
        <v>428</v>
      </c>
      <c r="B430" s="1">
        <v>39608</v>
      </c>
      <c r="C430">
        <v>12280.32</v>
      </c>
      <c r="D430">
        <v>5877.6</v>
      </c>
      <c r="E430">
        <v>4799.38</v>
      </c>
      <c r="F430">
        <v>14181.38</v>
      </c>
    </row>
    <row r="431" spans="1:6" ht="15">
      <c r="A431" s="2">
        <v>429</v>
      </c>
      <c r="B431" s="1">
        <v>39609</v>
      </c>
      <c r="C431">
        <v>12289.76</v>
      </c>
      <c r="D431">
        <v>5827.3</v>
      </c>
      <c r="E431">
        <v>4761.08</v>
      </c>
      <c r="F431">
        <v>14021.17</v>
      </c>
    </row>
    <row r="432" spans="1:6" ht="15">
      <c r="A432" s="2">
        <v>430</v>
      </c>
      <c r="B432" s="1">
        <v>39610</v>
      </c>
      <c r="C432">
        <v>12083.77</v>
      </c>
      <c r="D432">
        <v>5723.3</v>
      </c>
      <c r="E432">
        <v>4660.91</v>
      </c>
      <c r="F432">
        <v>14183.48</v>
      </c>
    </row>
    <row r="433" spans="1:6" ht="15">
      <c r="A433" s="2">
        <v>431</v>
      </c>
      <c r="B433" s="1">
        <v>39611</v>
      </c>
      <c r="C433">
        <v>12141.58</v>
      </c>
      <c r="D433">
        <v>5790.5</v>
      </c>
      <c r="E433">
        <v>4672.3</v>
      </c>
      <c r="F433">
        <v>13888.6</v>
      </c>
    </row>
    <row r="434" spans="1:6" ht="15">
      <c r="A434" s="2">
        <v>432</v>
      </c>
      <c r="B434" s="1">
        <v>39612</v>
      </c>
      <c r="C434">
        <v>12307.35</v>
      </c>
      <c r="D434">
        <v>5802.8</v>
      </c>
      <c r="E434">
        <v>4682.3</v>
      </c>
      <c r="F434">
        <v>13973.73</v>
      </c>
    </row>
    <row r="435" spans="1:6" ht="15">
      <c r="A435" s="2">
        <v>433</v>
      </c>
      <c r="B435" s="1">
        <v>39615</v>
      </c>
      <c r="C435">
        <v>12269.08</v>
      </c>
      <c r="D435">
        <v>5794.6</v>
      </c>
      <c r="E435">
        <v>4657.74</v>
      </c>
      <c r="F435">
        <v>14354.37</v>
      </c>
    </row>
    <row r="436" spans="1:6" ht="15">
      <c r="A436" s="2">
        <v>434</v>
      </c>
      <c r="B436" s="1">
        <v>39616</v>
      </c>
      <c r="C436">
        <v>12160.3</v>
      </c>
      <c r="D436">
        <v>5861.9</v>
      </c>
      <c r="E436">
        <v>4686.33</v>
      </c>
      <c r="F436">
        <v>14348.37</v>
      </c>
    </row>
    <row r="437" spans="1:6" ht="15">
      <c r="A437" s="2">
        <v>435</v>
      </c>
      <c r="B437" s="1">
        <v>39617</v>
      </c>
      <c r="C437">
        <v>12029.06</v>
      </c>
      <c r="D437">
        <v>5756.9</v>
      </c>
      <c r="E437">
        <v>4618.75</v>
      </c>
      <c r="F437">
        <v>14452.82</v>
      </c>
    </row>
    <row r="438" spans="1:6" ht="15">
      <c r="A438" s="2">
        <v>436</v>
      </c>
      <c r="B438" s="1">
        <v>39618</v>
      </c>
      <c r="C438">
        <v>12063.09</v>
      </c>
      <c r="D438">
        <v>5708.4</v>
      </c>
      <c r="E438">
        <v>4591.39</v>
      </c>
      <c r="F438">
        <v>14130.17</v>
      </c>
    </row>
    <row r="439" spans="1:6" ht="15">
      <c r="A439" s="2">
        <v>437</v>
      </c>
      <c r="B439" s="1">
        <v>39619</v>
      </c>
      <c r="C439">
        <v>11842.69</v>
      </c>
      <c r="D439">
        <v>5620.8</v>
      </c>
      <c r="E439">
        <v>4509.27</v>
      </c>
      <c r="F439">
        <v>13942.08</v>
      </c>
    </row>
    <row r="440" spans="1:6" ht="15">
      <c r="A440" s="2">
        <v>438</v>
      </c>
      <c r="B440" s="1">
        <v>39622</v>
      </c>
      <c r="C440">
        <v>11842.36</v>
      </c>
      <c r="D440">
        <v>5667.2</v>
      </c>
      <c r="E440">
        <v>4511.37</v>
      </c>
      <c r="F440">
        <v>13857.47</v>
      </c>
    </row>
    <row r="441" spans="1:6" ht="15">
      <c r="A441" s="2">
        <v>439</v>
      </c>
      <c r="B441" s="1">
        <v>39623</v>
      </c>
      <c r="C441">
        <v>11807.43</v>
      </c>
      <c r="D441">
        <v>5634.7</v>
      </c>
      <c r="E441">
        <v>4473.76</v>
      </c>
      <c r="F441">
        <v>13849.56</v>
      </c>
    </row>
    <row r="442" spans="1:6" ht="15">
      <c r="A442" s="2">
        <v>440</v>
      </c>
      <c r="B442" s="1">
        <v>39624</v>
      </c>
      <c r="C442">
        <v>11811.83</v>
      </c>
      <c r="D442">
        <v>5666.1</v>
      </c>
      <c r="E442">
        <v>4536.29</v>
      </c>
      <c r="F442">
        <v>13829.92</v>
      </c>
    </row>
    <row r="443" spans="1:6" ht="15">
      <c r="A443" s="2">
        <v>441</v>
      </c>
      <c r="B443" s="1">
        <v>39625</v>
      </c>
      <c r="C443">
        <v>11453.42</v>
      </c>
      <c r="D443">
        <v>5518.2</v>
      </c>
      <c r="E443">
        <v>4426.19</v>
      </c>
      <c r="F443">
        <v>13822.32</v>
      </c>
    </row>
    <row r="444" spans="1:6" ht="15">
      <c r="A444" s="2">
        <v>442</v>
      </c>
      <c r="B444" s="1">
        <v>39626</v>
      </c>
      <c r="C444">
        <v>11346.51</v>
      </c>
      <c r="D444">
        <v>5529.9</v>
      </c>
      <c r="E444">
        <v>4397.32</v>
      </c>
      <c r="F444">
        <v>13544.36</v>
      </c>
    </row>
    <row r="445" spans="1:6" ht="15">
      <c r="A445" s="2">
        <v>443</v>
      </c>
      <c r="B445" s="1">
        <v>39629</v>
      </c>
      <c r="C445">
        <v>11350.01</v>
      </c>
      <c r="D445">
        <v>5625.9</v>
      </c>
      <c r="E445">
        <v>4434.85</v>
      </c>
      <c r="F445">
        <v>13481.38</v>
      </c>
    </row>
    <row r="446" spans="1:6" ht="15">
      <c r="A446" s="2">
        <v>444</v>
      </c>
      <c r="B446" s="1">
        <v>39630</v>
      </c>
      <c r="C446">
        <v>11382.26</v>
      </c>
      <c r="D446">
        <v>5479.9</v>
      </c>
      <c r="E446">
        <v>4341.21</v>
      </c>
      <c r="F446">
        <v>13463.2</v>
      </c>
    </row>
    <row r="447" spans="1:6" ht="15">
      <c r="A447" s="2">
        <v>445</v>
      </c>
      <c r="B447" s="1">
        <v>39631</v>
      </c>
      <c r="C447">
        <v>11215.51</v>
      </c>
      <c r="D447">
        <v>5426.3</v>
      </c>
      <c r="E447">
        <v>4296.48</v>
      </c>
      <c r="F447">
        <v>13286.37</v>
      </c>
    </row>
    <row r="448" spans="1:6" ht="15">
      <c r="A448" s="2">
        <v>446</v>
      </c>
      <c r="B448" s="1">
        <v>39632</v>
      </c>
      <c r="C448">
        <v>11288.53</v>
      </c>
      <c r="D448">
        <v>5476.6</v>
      </c>
      <c r="E448">
        <v>4343.99</v>
      </c>
      <c r="F448">
        <v>13265.4</v>
      </c>
    </row>
    <row r="449" spans="1:6" ht="15">
      <c r="A449" s="2">
        <v>447</v>
      </c>
      <c r="B449" s="1">
        <v>39636</v>
      </c>
      <c r="C449">
        <v>11231.96</v>
      </c>
      <c r="D449">
        <v>5512.7</v>
      </c>
      <c r="E449">
        <v>4342.59</v>
      </c>
      <c r="F449">
        <v>13360.04</v>
      </c>
    </row>
    <row r="450" spans="1:6" ht="15">
      <c r="A450" s="2">
        <v>448</v>
      </c>
      <c r="B450" s="1">
        <v>39637</v>
      </c>
      <c r="C450">
        <v>11384.21</v>
      </c>
      <c r="D450">
        <v>5440.5</v>
      </c>
      <c r="E450">
        <v>4275.61</v>
      </c>
      <c r="F450">
        <v>13033.1</v>
      </c>
    </row>
    <row r="451" spans="1:6" ht="15">
      <c r="A451" s="2">
        <v>449</v>
      </c>
      <c r="B451" s="1">
        <v>39638</v>
      </c>
      <c r="C451">
        <v>11147.44</v>
      </c>
      <c r="D451">
        <v>5529.6</v>
      </c>
      <c r="E451">
        <v>4339.66</v>
      </c>
      <c r="F451">
        <v>13052.13</v>
      </c>
    </row>
    <row r="452" spans="1:6" ht="15">
      <c r="A452" s="2">
        <v>450</v>
      </c>
      <c r="B452" s="1">
        <v>39639</v>
      </c>
      <c r="C452">
        <v>11229.02</v>
      </c>
      <c r="D452">
        <v>5406.8</v>
      </c>
      <c r="E452">
        <v>4231.56</v>
      </c>
      <c r="F452">
        <v>13067.21</v>
      </c>
    </row>
    <row r="453" spans="1:6" ht="15">
      <c r="A453" s="2">
        <v>451</v>
      </c>
      <c r="B453" s="1">
        <v>39640</v>
      </c>
      <c r="C453">
        <v>11100.54</v>
      </c>
      <c r="D453">
        <v>5261.6</v>
      </c>
      <c r="E453">
        <v>4100.64</v>
      </c>
      <c r="F453">
        <v>13039.69</v>
      </c>
    </row>
    <row r="454" spans="1:6" ht="15">
      <c r="A454" s="2">
        <v>452</v>
      </c>
      <c r="B454" s="1">
        <v>39643</v>
      </c>
      <c r="C454">
        <v>11055.19</v>
      </c>
      <c r="D454">
        <v>5300.4</v>
      </c>
      <c r="E454">
        <v>4142.53</v>
      </c>
      <c r="F454">
        <v>13010.16</v>
      </c>
    </row>
    <row r="455" spans="1:6" ht="15">
      <c r="A455" s="2">
        <v>453</v>
      </c>
      <c r="B455" s="1">
        <v>39644</v>
      </c>
      <c r="C455">
        <v>10962.54</v>
      </c>
      <c r="D455">
        <v>5171.9</v>
      </c>
      <c r="E455">
        <v>4061.15</v>
      </c>
      <c r="F455">
        <v>12754.56</v>
      </c>
    </row>
    <row r="456" spans="1:6" ht="15">
      <c r="A456" s="2">
        <v>454</v>
      </c>
      <c r="B456" s="1">
        <v>39645</v>
      </c>
      <c r="C456">
        <v>11239.28</v>
      </c>
      <c r="D456">
        <v>5150.6</v>
      </c>
      <c r="E456">
        <v>4112.45</v>
      </c>
      <c r="F456">
        <v>12760.8</v>
      </c>
    </row>
    <row r="457" spans="1:6" ht="15">
      <c r="A457" s="2">
        <v>455</v>
      </c>
      <c r="B457" s="1">
        <v>39646</v>
      </c>
      <c r="C457">
        <v>11446.66</v>
      </c>
      <c r="D457">
        <v>5286.3</v>
      </c>
      <c r="E457">
        <v>4225.99</v>
      </c>
      <c r="F457">
        <v>12887.95</v>
      </c>
    </row>
    <row r="458" spans="1:6" ht="15">
      <c r="A458" s="2">
        <v>456</v>
      </c>
      <c r="B458" s="1">
        <v>39647</v>
      </c>
      <c r="C458">
        <v>11496.57</v>
      </c>
      <c r="D458">
        <v>5376.4</v>
      </c>
      <c r="E458">
        <v>4299.36</v>
      </c>
      <c r="F458">
        <v>12803.7</v>
      </c>
    </row>
    <row r="459" spans="1:6" ht="15">
      <c r="A459" s="2">
        <v>457</v>
      </c>
      <c r="B459" s="1">
        <v>39651</v>
      </c>
      <c r="C459">
        <v>11602.5</v>
      </c>
      <c r="D459">
        <v>5364.1</v>
      </c>
      <c r="E459">
        <v>4327.26</v>
      </c>
      <c r="F459">
        <v>13184.96</v>
      </c>
    </row>
    <row r="460" spans="1:6" ht="15">
      <c r="A460" s="2">
        <v>458</v>
      </c>
      <c r="B460" s="1">
        <v>39652</v>
      </c>
      <c r="C460">
        <v>11632.38</v>
      </c>
      <c r="D460">
        <v>5449.9</v>
      </c>
      <c r="E460">
        <v>4408.74</v>
      </c>
      <c r="F460">
        <v>13312.93</v>
      </c>
    </row>
    <row r="461" spans="1:6" ht="15">
      <c r="A461" s="2">
        <v>459</v>
      </c>
      <c r="B461" s="1">
        <v>39653</v>
      </c>
      <c r="C461">
        <v>11349.28</v>
      </c>
      <c r="D461">
        <v>5362.3</v>
      </c>
      <c r="E461">
        <v>4347.99</v>
      </c>
      <c r="F461">
        <v>13603.31</v>
      </c>
    </row>
    <row r="462" spans="1:6" ht="15">
      <c r="A462" s="2">
        <v>460</v>
      </c>
      <c r="B462" s="1">
        <v>39654</v>
      </c>
      <c r="C462">
        <v>11370.69</v>
      </c>
      <c r="D462">
        <v>5352.6</v>
      </c>
      <c r="E462">
        <v>4377.18</v>
      </c>
      <c r="F462">
        <v>13334.76</v>
      </c>
    </row>
    <row r="463" spans="1:6" ht="15">
      <c r="A463" s="2">
        <v>461</v>
      </c>
      <c r="B463" s="1">
        <v>39657</v>
      </c>
      <c r="C463">
        <v>11131.08</v>
      </c>
      <c r="D463">
        <v>5312.6</v>
      </c>
      <c r="E463">
        <v>4324.45</v>
      </c>
      <c r="F463">
        <v>13353.78</v>
      </c>
    </row>
    <row r="464" spans="1:6" ht="15">
      <c r="A464" s="2">
        <v>462</v>
      </c>
      <c r="B464" s="1">
        <v>39658</v>
      </c>
      <c r="C464">
        <v>11397.56</v>
      </c>
      <c r="D464">
        <v>5319.2</v>
      </c>
      <c r="E464">
        <v>4320.49</v>
      </c>
      <c r="F464">
        <v>13159.45</v>
      </c>
    </row>
    <row r="465" spans="1:6" ht="15">
      <c r="A465" s="2">
        <v>463</v>
      </c>
      <c r="B465" s="1">
        <v>39659</v>
      </c>
      <c r="C465">
        <v>11583.69</v>
      </c>
      <c r="D465">
        <v>5420.7</v>
      </c>
      <c r="E465">
        <v>4400.55</v>
      </c>
      <c r="F465">
        <v>13367.79</v>
      </c>
    </row>
    <row r="466" spans="1:6" ht="15">
      <c r="A466" s="2">
        <v>464</v>
      </c>
      <c r="B466" s="1">
        <v>39660</v>
      </c>
      <c r="C466">
        <v>11378.02</v>
      </c>
      <c r="D466">
        <v>5411.9</v>
      </c>
      <c r="E466">
        <v>4392.36</v>
      </c>
      <c r="F466">
        <v>13376.81</v>
      </c>
    </row>
    <row r="467" spans="1:6" ht="15">
      <c r="A467" s="2">
        <v>465</v>
      </c>
      <c r="B467" s="1">
        <v>39661</v>
      </c>
      <c r="C467">
        <v>11326.32</v>
      </c>
      <c r="D467">
        <v>5354.7</v>
      </c>
      <c r="E467">
        <v>4314.34</v>
      </c>
      <c r="F467">
        <v>13094.59</v>
      </c>
    </row>
    <row r="468" spans="1:6" ht="15">
      <c r="A468" s="2">
        <v>466</v>
      </c>
      <c r="B468" s="1">
        <v>39664</v>
      </c>
      <c r="C468">
        <v>11284.15</v>
      </c>
      <c r="D468">
        <v>5320.2</v>
      </c>
      <c r="E468">
        <v>4280.63</v>
      </c>
      <c r="F468">
        <v>12933.18</v>
      </c>
    </row>
    <row r="469" spans="1:6" ht="15">
      <c r="A469" s="2">
        <v>467</v>
      </c>
      <c r="B469" s="1">
        <v>39665</v>
      </c>
      <c r="C469">
        <v>11615.77</v>
      </c>
      <c r="D469">
        <v>5454.5</v>
      </c>
      <c r="E469">
        <v>4386.35</v>
      </c>
      <c r="F469">
        <v>12914.66</v>
      </c>
    </row>
    <row r="470" spans="1:6" ht="15">
      <c r="A470" s="2">
        <v>468</v>
      </c>
      <c r="B470" s="1">
        <v>39666</v>
      </c>
      <c r="C470">
        <v>11656.07</v>
      </c>
      <c r="D470">
        <v>5486.1</v>
      </c>
      <c r="E470">
        <v>4448.33</v>
      </c>
      <c r="F470">
        <v>13254.89</v>
      </c>
    </row>
    <row r="471" spans="1:6" ht="15">
      <c r="A471" s="2">
        <v>469</v>
      </c>
      <c r="B471" s="1">
        <v>39667</v>
      </c>
      <c r="C471">
        <v>11431.43</v>
      </c>
      <c r="D471">
        <v>5477.5</v>
      </c>
      <c r="E471">
        <v>4457.43</v>
      </c>
      <c r="F471">
        <v>13124.99</v>
      </c>
    </row>
    <row r="472" spans="1:6" ht="15">
      <c r="A472" s="2">
        <v>470</v>
      </c>
      <c r="B472" s="1">
        <v>39668</v>
      </c>
      <c r="C472">
        <v>11734.32</v>
      </c>
      <c r="D472">
        <v>5489.2</v>
      </c>
      <c r="E472">
        <v>4491.85</v>
      </c>
      <c r="F472">
        <v>13168.41</v>
      </c>
    </row>
    <row r="473" spans="1:6" ht="15">
      <c r="A473" s="2">
        <v>471</v>
      </c>
      <c r="B473" s="1">
        <v>39671</v>
      </c>
      <c r="C473">
        <v>11782.35</v>
      </c>
      <c r="D473">
        <v>5541.8</v>
      </c>
      <c r="E473">
        <v>4538.49</v>
      </c>
      <c r="F473">
        <v>13430.91</v>
      </c>
    </row>
    <row r="474" spans="1:6" ht="15">
      <c r="A474" s="2">
        <v>472</v>
      </c>
      <c r="B474" s="1">
        <v>39672</v>
      </c>
      <c r="C474">
        <v>11642.47</v>
      </c>
      <c r="D474">
        <v>5534.5</v>
      </c>
      <c r="E474">
        <v>4518.48</v>
      </c>
      <c r="F474">
        <v>13303.6</v>
      </c>
    </row>
    <row r="475" spans="1:6" ht="15">
      <c r="A475" s="2">
        <v>473</v>
      </c>
      <c r="B475" s="1">
        <v>39673</v>
      </c>
      <c r="C475">
        <v>11532.96</v>
      </c>
      <c r="D475">
        <v>5448.6</v>
      </c>
      <c r="E475">
        <v>4402.97</v>
      </c>
      <c r="F475">
        <v>13023.05</v>
      </c>
    </row>
    <row r="476" spans="1:6" ht="15">
      <c r="A476" s="2">
        <v>474</v>
      </c>
      <c r="B476" s="1">
        <v>39674</v>
      </c>
      <c r="C476">
        <v>11615.93</v>
      </c>
      <c r="D476">
        <v>5497.4</v>
      </c>
      <c r="E476">
        <v>4420.91</v>
      </c>
      <c r="F476">
        <v>12956.8</v>
      </c>
    </row>
    <row r="477" spans="1:6" ht="15">
      <c r="A477" s="2">
        <v>475</v>
      </c>
      <c r="B477" s="1">
        <v>39675</v>
      </c>
      <c r="C477">
        <v>11659.9</v>
      </c>
      <c r="D477">
        <v>5454.8</v>
      </c>
      <c r="E477">
        <v>4453.62</v>
      </c>
      <c r="F477">
        <v>13019.41</v>
      </c>
    </row>
    <row r="478" spans="1:6" ht="15">
      <c r="A478" s="2">
        <v>476</v>
      </c>
      <c r="B478" s="1">
        <v>39678</v>
      </c>
      <c r="C478">
        <v>11479.39</v>
      </c>
      <c r="D478">
        <v>5450.2</v>
      </c>
      <c r="E478">
        <v>4448.84</v>
      </c>
      <c r="F478">
        <v>13165.45</v>
      </c>
    </row>
    <row r="479" spans="1:6" ht="15">
      <c r="A479" s="2">
        <v>477</v>
      </c>
      <c r="B479" s="1">
        <v>39679</v>
      </c>
      <c r="C479">
        <v>11348.55</v>
      </c>
      <c r="D479">
        <v>5320.4</v>
      </c>
      <c r="E479">
        <v>4332.79</v>
      </c>
      <c r="F479">
        <v>12865.05</v>
      </c>
    </row>
    <row r="480" spans="1:6" ht="15">
      <c r="A480" s="2">
        <v>478</v>
      </c>
      <c r="B480" s="1">
        <v>39680</v>
      </c>
      <c r="C480">
        <v>11417.43</v>
      </c>
      <c r="D480">
        <v>5371.8</v>
      </c>
      <c r="E480">
        <v>4365.87</v>
      </c>
      <c r="F480">
        <v>12851.69</v>
      </c>
    </row>
    <row r="481" spans="1:6" ht="15">
      <c r="A481" s="2">
        <v>479</v>
      </c>
      <c r="B481" s="1">
        <v>39681</v>
      </c>
      <c r="C481">
        <v>11430.21</v>
      </c>
      <c r="D481">
        <v>5370.2</v>
      </c>
      <c r="E481">
        <v>4304.61</v>
      </c>
      <c r="F481">
        <v>12752.21</v>
      </c>
    </row>
    <row r="482" spans="1:6" ht="15">
      <c r="A482" s="2">
        <v>480</v>
      </c>
      <c r="B482" s="1">
        <v>39682</v>
      </c>
      <c r="C482">
        <v>11628.06</v>
      </c>
      <c r="D482">
        <v>5505.6</v>
      </c>
      <c r="E482">
        <v>4400.45</v>
      </c>
      <c r="F482">
        <v>12666.04</v>
      </c>
    </row>
    <row r="483" spans="1:6" ht="15">
      <c r="A483" s="2">
        <v>481</v>
      </c>
      <c r="B483" s="1">
        <v>39686</v>
      </c>
      <c r="C483">
        <v>11412.87</v>
      </c>
      <c r="D483">
        <v>5470.7</v>
      </c>
      <c r="E483">
        <v>4368.55</v>
      </c>
      <c r="F483">
        <v>12778.71</v>
      </c>
    </row>
    <row r="484" spans="1:6" ht="15">
      <c r="A484" s="2">
        <v>482</v>
      </c>
      <c r="B484" s="1">
        <v>39687</v>
      </c>
      <c r="C484">
        <v>11502.51</v>
      </c>
      <c r="D484">
        <v>5528.1</v>
      </c>
      <c r="E484">
        <v>4373.08</v>
      </c>
      <c r="F484">
        <v>12752.96</v>
      </c>
    </row>
    <row r="485" spans="1:6" ht="15">
      <c r="A485" s="2">
        <v>483</v>
      </c>
      <c r="B485" s="1">
        <v>39688</v>
      </c>
      <c r="C485">
        <v>11715.18</v>
      </c>
      <c r="D485">
        <v>5601.2</v>
      </c>
      <c r="E485">
        <v>4461.49</v>
      </c>
      <c r="F485">
        <v>12768.25</v>
      </c>
    </row>
    <row r="486" spans="1:6" ht="15">
      <c r="A486" s="2">
        <v>484</v>
      </c>
      <c r="B486" s="1">
        <v>39689</v>
      </c>
      <c r="C486">
        <v>11543.55</v>
      </c>
      <c r="D486">
        <v>5636.6</v>
      </c>
      <c r="E486">
        <v>4482.6</v>
      </c>
      <c r="F486">
        <v>13072.87</v>
      </c>
    </row>
    <row r="487" spans="1:6" ht="15">
      <c r="A487" s="2">
        <v>485</v>
      </c>
      <c r="B487" s="1">
        <v>39693</v>
      </c>
      <c r="C487">
        <v>11516.92</v>
      </c>
      <c r="D487">
        <v>5620.7</v>
      </c>
      <c r="E487">
        <v>4539.07</v>
      </c>
      <c r="F487">
        <v>12609.47</v>
      </c>
    </row>
    <row r="488" spans="1:6" ht="15">
      <c r="A488" s="2">
        <v>486</v>
      </c>
      <c r="B488" s="1">
        <v>39694</v>
      </c>
      <c r="C488">
        <v>11532.88</v>
      </c>
      <c r="D488">
        <v>5499.7</v>
      </c>
      <c r="E488">
        <v>4447.13</v>
      </c>
      <c r="F488">
        <v>12689.59</v>
      </c>
    </row>
    <row r="489" spans="1:6" ht="15">
      <c r="A489" s="2">
        <v>487</v>
      </c>
      <c r="B489" s="1">
        <v>39695</v>
      </c>
      <c r="C489">
        <v>11188.23</v>
      </c>
      <c r="D489">
        <v>5362.1</v>
      </c>
      <c r="E489">
        <v>4304.01</v>
      </c>
      <c r="F489">
        <v>12557.66</v>
      </c>
    </row>
    <row r="490" spans="1:6" ht="15">
      <c r="A490" s="2">
        <v>488</v>
      </c>
      <c r="B490" s="1">
        <v>39696</v>
      </c>
      <c r="C490">
        <v>11220.96</v>
      </c>
      <c r="D490">
        <v>5240.7</v>
      </c>
      <c r="E490">
        <v>4196.66</v>
      </c>
      <c r="F490">
        <v>12212.23</v>
      </c>
    </row>
    <row r="491" spans="1:6" ht="15">
      <c r="A491" s="2">
        <v>489</v>
      </c>
      <c r="B491" s="1">
        <v>39699</v>
      </c>
      <c r="C491">
        <v>11510.74</v>
      </c>
      <c r="D491">
        <v>5446.3</v>
      </c>
      <c r="E491">
        <v>4340.18</v>
      </c>
      <c r="F491">
        <v>12624.46</v>
      </c>
    </row>
    <row r="492" spans="1:6" ht="15">
      <c r="A492" s="2">
        <v>490</v>
      </c>
      <c r="B492" s="1">
        <v>39700</v>
      </c>
      <c r="C492">
        <v>11230.73</v>
      </c>
      <c r="D492">
        <v>5415.6</v>
      </c>
      <c r="E492">
        <v>4293.34</v>
      </c>
      <c r="F492">
        <v>12400.65</v>
      </c>
    </row>
    <row r="493" spans="1:6" ht="15">
      <c r="A493" s="2">
        <v>491</v>
      </c>
      <c r="B493" s="1">
        <v>39701</v>
      </c>
      <c r="C493">
        <v>11268.92</v>
      </c>
      <c r="D493">
        <v>5366.2</v>
      </c>
      <c r="E493">
        <v>4283.66</v>
      </c>
      <c r="F493">
        <v>12346.63</v>
      </c>
    </row>
    <row r="494" spans="1:6" ht="15">
      <c r="A494" s="2">
        <v>492</v>
      </c>
      <c r="B494" s="1">
        <v>39702</v>
      </c>
      <c r="C494">
        <v>11433.71</v>
      </c>
      <c r="D494">
        <v>5318.4</v>
      </c>
      <c r="E494">
        <v>4249.07</v>
      </c>
      <c r="F494">
        <v>12102.5</v>
      </c>
    </row>
    <row r="495" spans="1:6" ht="15">
      <c r="A495" s="2">
        <v>493</v>
      </c>
      <c r="B495" s="1">
        <v>39703</v>
      </c>
      <c r="C495">
        <v>11421.99</v>
      </c>
      <c r="D495">
        <v>5416.7</v>
      </c>
      <c r="E495">
        <v>4332.66</v>
      </c>
      <c r="F495">
        <v>12214.76</v>
      </c>
    </row>
    <row r="496" spans="1:6" ht="15">
      <c r="A496" s="2">
        <v>494</v>
      </c>
      <c r="B496" s="1">
        <v>39707</v>
      </c>
      <c r="C496">
        <v>11059.02</v>
      </c>
      <c r="D496">
        <v>5025.6</v>
      </c>
      <c r="E496">
        <v>4087.4</v>
      </c>
      <c r="F496">
        <v>11609.72</v>
      </c>
    </row>
    <row r="497" spans="1:6" ht="15">
      <c r="A497" s="2">
        <v>495</v>
      </c>
      <c r="B497" s="1">
        <v>39708</v>
      </c>
      <c r="C497">
        <v>10609.66</v>
      </c>
      <c r="D497">
        <v>4912.4</v>
      </c>
      <c r="E497">
        <v>4000.11</v>
      </c>
      <c r="F497">
        <v>11749.79</v>
      </c>
    </row>
    <row r="498" spans="1:6" ht="15">
      <c r="A498" s="2">
        <v>496</v>
      </c>
      <c r="B498" s="1">
        <v>39709</v>
      </c>
      <c r="C498">
        <v>11019.69</v>
      </c>
      <c r="D498">
        <v>4880</v>
      </c>
      <c r="E498">
        <v>3957.86</v>
      </c>
      <c r="F498">
        <v>11489.3</v>
      </c>
    </row>
    <row r="499" spans="1:6" ht="15">
      <c r="A499" s="2">
        <v>497</v>
      </c>
      <c r="B499" s="1">
        <v>39710</v>
      </c>
      <c r="C499">
        <v>11388.44</v>
      </c>
      <c r="D499">
        <v>5311.3</v>
      </c>
      <c r="E499">
        <v>4324.87</v>
      </c>
      <c r="F499">
        <v>11920.86</v>
      </c>
    </row>
    <row r="500" spans="1:6" ht="15">
      <c r="A500" s="2">
        <v>498</v>
      </c>
      <c r="B500" s="1">
        <v>39713</v>
      </c>
      <c r="C500">
        <v>11015.69</v>
      </c>
      <c r="D500">
        <v>5236.3</v>
      </c>
      <c r="E500">
        <v>4223.51</v>
      </c>
      <c r="F500">
        <v>12090.59</v>
      </c>
    </row>
    <row r="501" spans="1:6" ht="15">
      <c r="A501" s="2">
        <v>499</v>
      </c>
      <c r="B501" s="1">
        <v>39715</v>
      </c>
      <c r="C501">
        <v>10825.17</v>
      </c>
      <c r="D501">
        <v>5095.6</v>
      </c>
      <c r="E501">
        <v>4114.54</v>
      </c>
      <c r="F501">
        <v>12115.03</v>
      </c>
    </row>
    <row r="502" spans="1:6" ht="15">
      <c r="A502" s="2">
        <v>500</v>
      </c>
      <c r="B502" s="1">
        <v>39716</v>
      </c>
      <c r="C502">
        <v>11022.06</v>
      </c>
      <c r="D502">
        <v>5197</v>
      </c>
      <c r="E502">
        <v>4226.81</v>
      </c>
      <c r="F502">
        <v>12006.53</v>
      </c>
    </row>
  </sheetData>
  <sheetProtection/>
  <printOptions/>
  <pageMargins left="0.7" right="0.7" top="0.75" bottom="0.75" header="0.3" footer="0.3"/>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P510"/>
  <sheetViews>
    <sheetView tabSelected="1" workbookViewId="0" topLeftCell="A1">
      <selection activeCell="K13" sqref="K13"/>
    </sheetView>
  </sheetViews>
  <sheetFormatPr defaultColWidth="9.140625" defaultRowHeight="15"/>
  <cols>
    <col min="1" max="1" width="9.140625" style="2" customWidth="1"/>
    <col min="2" max="2" width="10.00390625" style="4" bestFit="1" customWidth="1"/>
    <col min="3" max="4" width="9.140625" style="4" customWidth="1"/>
    <col min="5" max="5" width="9.7109375" style="4" customWidth="1"/>
    <col min="7" max="7" width="14.421875" style="5" bestFit="1" customWidth="1"/>
    <col min="8" max="8" width="14.57421875" style="5" customWidth="1"/>
    <col min="9" max="9" width="9.57421875" style="5" bestFit="1" customWidth="1"/>
    <col min="10" max="10" width="12.28125" style="0" customWidth="1"/>
    <col min="11" max="11" width="11.8515625" style="0" customWidth="1"/>
  </cols>
  <sheetData>
    <row r="1" spans="1:15" ht="15">
      <c r="A1" s="2" t="s">
        <v>3</v>
      </c>
      <c r="B1" s="3" t="s">
        <v>1</v>
      </c>
      <c r="C1" s="3" t="s">
        <v>4</v>
      </c>
      <c r="D1" s="3" t="s">
        <v>5</v>
      </c>
      <c r="E1" s="3" t="s">
        <v>6</v>
      </c>
      <c r="G1" s="6" t="s">
        <v>7</v>
      </c>
      <c r="I1" s="5" t="s">
        <v>8</v>
      </c>
      <c r="K1" t="s">
        <v>37</v>
      </c>
      <c r="L1" t="s">
        <v>1</v>
      </c>
      <c r="M1" t="s">
        <v>4</v>
      </c>
      <c r="N1" t="s">
        <v>39</v>
      </c>
      <c r="O1" t="s">
        <v>6</v>
      </c>
    </row>
    <row r="2" spans="1:15" ht="15">
      <c r="A2" s="2">
        <f>Data!A3</f>
        <v>1</v>
      </c>
      <c r="B2" s="4">
        <f>Data!C$502*Data!C3/Data!C2</f>
        <v>10977.075328173216</v>
      </c>
      <c r="C2" s="4">
        <f>Data!D$502*Data!D3/Data!D2</f>
        <v>5187.45980304694</v>
      </c>
      <c r="D2" s="4">
        <f>Data!E$502*Data!E3/Data!E2</f>
        <v>4236.711109306464</v>
      </c>
      <c r="E2" s="4">
        <f>Data!F$502*Data!F3/Data!F2</f>
        <v>12252.617729492957</v>
      </c>
      <c r="G2" s="5">
        <f>$L$2*B2/Data!C$502+$M$2*C2/Data!D$502+$N$2*D2/Data!E$502+$O$2*E2/Data!F$502</f>
        <v>10021.502309477137</v>
      </c>
      <c r="I2" s="5">
        <f>10000-G2</f>
        <v>-21.502309477136805</v>
      </c>
      <c r="K2" t="s">
        <v>38</v>
      </c>
      <c r="L2">
        <v>4000</v>
      </c>
      <c r="M2">
        <v>3000</v>
      </c>
      <c r="N2">
        <v>1000</v>
      </c>
      <c r="O2">
        <v>2000</v>
      </c>
    </row>
    <row r="3" spans="1:9" ht="15">
      <c r="A3" s="2">
        <f>Data!A4</f>
        <v>2</v>
      </c>
      <c r="B3" s="4">
        <f>Data!C$502*Data!C4/Data!C3</f>
        <v>10925.971020128714</v>
      </c>
      <c r="C3" s="4">
        <f>Data!D$502*Data!D4/Data!D3</f>
        <v>5234.8736700984855</v>
      </c>
      <c r="D3" s="4">
        <f>Data!E$502*Data!E4/Data!E3</f>
        <v>4275.476659688604</v>
      </c>
      <c r="E3" s="4">
        <f>Data!F$502*Data!F4/Data!F3</f>
        <v>12155.541572378572</v>
      </c>
      <c r="G3" s="5">
        <f>$L$2*B3/Data!C$502+$M$2*C3/Data!D$502+$N$2*D3/Data!E$502+$O$2*E3/Data!F$502</f>
        <v>10023.32685182783</v>
      </c>
      <c r="I3" s="5">
        <f aca="true" t="shared" si="0" ref="I3:I66">10000-G3</f>
        <v>-23.32685182782916</v>
      </c>
    </row>
    <row r="4" spans="1:9" ht="15">
      <c r="A4" s="2">
        <f>Data!A5</f>
        <v>3</v>
      </c>
      <c r="B4" s="4">
        <f>Data!C$502*Data!C5/Data!C4</f>
        <v>11070.014535895949</v>
      </c>
      <c r="C4" s="4">
        <f>Data!D$502*Data!D5/Data!D4</f>
        <v>5164.100298609334</v>
      </c>
      <c r="D4" s="4">
        <f>Data!E$502*Data!E5/Data!E4</f>
        <v>4186.0067298289605</v>
      </c>
      <c r="E4" s="4">
        <f>Data!F$502*Data!F5/Data!F4</f>
        <v>11986.8368426522</v>
      </c>
      <c r="G4" s="5">
        <f>$L$2*B4/Data!C$502+$M$2*C4/Data!D$502+$N$2*D4/Data!E$502+$O$2*E4/Data!F$502</f>
        <v>9985.477707297976</v>
      </c>
      <c r="I4" s="5">
        <f t="shared" si="0"/>
        <v>14.52229270202406</v>
      </c>
    </row>
    <row r="5" spans="1:9" ht="15">
      <c r="A5" s="2">
        <f>Data!A6</f>
        <v>4</v>
      </c>
      <c r="B5" s="4">
        <f>Data!C$502*Data!C6/Data!C5</f>
        <v>10986.044308234983</v>
      </c>
      <c r="C5" s="4">
        <f>Data!D$502*Data!D6/Data!D5</f>
        <v>5194.054967888176</v>
      </c>
      <c r="D5" s="4">
        <f>Data!E$502*Data!E6/Data!E5</f>
        <v>4234.352051022377</v>
      </c>
      <c r="E5" s="4">
        <f>Data!F$502*Data!F6/Data!F5</f>
        <v>11955.918086701287</v>
      </c>
      <c r="G5" s="5">
        <f>$L$2*B5/Data!C$502+$M$2*C5/Data!D$502+$N$2*D5/Data!E$502+$O$2*E5/Data!F$502</f>
        <v>9978.583164392896</v>
      </c>
      <c r="I5" s="5">
        <f t="shared" si="0"/>
        <v>21.416835607104076</v>
      </c>
    </row>
    <row r="6" spans="1:10" ht="15">
      <c r="A6" s="2">
        <f>Data!A7</f>
        <v>5</v>
      </c>
      <c r="B6" s="4">
        <f>Data!C$502*Data!C7/Data!C6</f>
        <v>11031.85140468722</v>
      </c>
      <c r="C6" s="4">
        <f>Data!D$502*Data!D7/Data!D6</f>
        <v>5242.361351179532</v>
      </c>
      <c r="D6" s="4">
        <f>Data!E$502*Data!E7/Data!E6</f>
        <v>4278.874459093536</v>
      </c>
      <c r="E6" s="4">
        <f>Data!F$502*Data!F7/Data!F6</f>
        <v>12231.842100318536</v>
      </c>
      <c r="G6" s="5">
        <f>$L$2*B6/Data!C$502+$M$2*C6/Data!D$502+$N$2*D6/Data!E$502+$O$2*E6/Data!F$502</f>
        <v>10079.587766993971</v>
      </c>
      <c r="I6" s="5">
        <f t="shared" si="0"/>
        <v>-79.58776699397094</v>
      </c>
      <c r="J6" t="s">
        <v>30</v>
      </c>
    </row>
    <row r="7" spans="1:9" ht="15">
      <c r="A7" s="2">
        <f>Data!A8</f>
        <v>6</v>
      </c>
      <c r="B7" s="4">
        <f>Data!C$502*Data!C8/Data!C7</f>
        <v>11153.545638541449</v>
      </c>
      <c r="C7" s="4">
        <f>Data!D$502*Data!D8/Data!D7</f>
        <v>5220.900764789044</v>
      </c>
      <c r="D7" s="4">
        <f>Data!E$502*Data!E8/Data!E7</f>
        <v>4283.835457634642</v>
      </c>
      <c r="E7" s="4">
        <f>Data!F$502*Data!F8/Data!F7</f>
        <v>11975.546598383944</v>
      </c>
      <c r="G7" s="5">
        <f>$L$2*B7/Data!C$502+$M$2*C7/Data!D$502+$N$2*D7/Data!E$502+$O$2*E7/Data!F$502</f>
        <v>10069.844405381506</v>
      </c>
      <c r="I7" s="5">
        <f t="shared" si="0"/>
        <v>-69.84440538150557</v>
      </c>
    </row>
    <row r="8" spans="1:16" ht="15">
      <c r="A8" s="2">
        <f>Data!A9</f>
        <v>7</v>
      </c>
      <c r="B8" s="4">
        <f>Data!C$502*Data!C9/Data!C8</f>
        <v>11117.124293400153</v>
      </c>
      <c r="C8" s="4">
        <f>Data!D$502*Data!D9/Data!D8</f>
        <v>5195.854490581394</v>
      </c>
      <c r="D8" s="4">
        <f>Data!E$502*Data!E9/Data!E8</f>
        <v>4245.229399122584</v>
      </c>
      <c r="E8" s="4">
        <f>Data!F$502*Data!F9/Data!F8</f>
        <v>12200.236971154241</v>
      </c>
      <c r="G8" s="5">
        <f>$L$2*B8/Data!C$502+$M$2*C8/Data!D$502+$N$2*D8/Data!E$502+$O$2*E8/Data!F$502</f>
        <v>10070.463085003597</v>
      </c>
      <c r="I8" s="5">
        <f t="shared" si="0"/>
        <v>-70.46308500359737</v>
      </c>
      <c r="M8">
        <f>COUNTIF($I$2:$I$501,"&gt;-650")</f>
        <v>500</v>
      </c>
      <c r="P8" t="s">
        <v>36</v>
      </c>
    </row>
    <row r="9" spans="1:16" ht="15">
      <c r="A9" s="2">
        <f>Data!A10</f>
        <v>8</v>
      </c>
      <c r="B9" s="4">
        <f>Data!C$502*Data!C10/Data!C9</f>
        <v>11029.688854501408</v>
      </c>
      <c r="C9" s="4">
        <f>Data!D$502*Data!D10/Data!D9</f>
        <v>5200.3491503578325</v>
      </c>
      <c r="D9" s="4">
        <f>Data!E$502*Data!E10/Data!E9</f>
        <v>4233.005436775277</v>
      </c>
      <c r="E9" s="4">
        <f>Data!F$502*Data!F10/Data!F9</f>
        <v>11968.787712128906</v>
      </c>
      <c r="G9" s="5">
        <f>$L$2*B9/Data!C$502+$M$2*C9/Data!D$502+$N$2*D9/Data!E$502+$O$2*E9/Data!F$502</f>
        <v>9999.880681640627</v>
      </c>
      <c r="I9" s="5">
        <f t="shared" si="0"/>
        <v>0.11931835937321011</v>
      </c>
      <c r="M9">
        <f>COUNTIF($I$2:$I$501,"&gt;-550")</f>
        <v>499</v>
      </c>
      <c r="O9">
        <v>-600</v>
      </c>
      <c r="P9">
        <f>M8-M9</f>
        <v>1</v>
      </c>
    </row>
    <row r="10" spans="1:16" ht="15">
      <c r="A10" s="2">
        <f>Data!A11</f>
        <v>9</v>
      </c>
      <c r="B10" s="4">
        <f>Data!C$502*Data!C11/Data!C10</f>
        <v>11067.286097895361</v>
      </c>
      <c r="C10" s="4">
        <f>Data!D$502*Data!D11/Data!D10</f>
        <v>5199.642363229611</v>
      </c>
      <c r="D10" s="4">
        <f>Data!E$502*Data!E11/Data!E10</f>
        <v>4219.292698878877</v>
      </c>
      <c r="E10" s="4">
        <f>Data!F$502*Data!F11/Data!F10</f>
        <v>12070.336639614403</v>
      </c>
      <c r="G10" s="5">
        <f>$L$2*B10/Data!C$502+$M$2*C10/Data!D$502+$N$2*D10/Data!E$502+$O$2*E10/Data!F$502</f>
        <v>10026.788433907404</v>
      </c>
      <c r="I10" s="5">
        <f t="shared" si="0"/>
        <v>-26.788433907404396</v>
      </c>
      <c r="M10">
        <f>COUNTIF($I$2:$I$501,"&gt;-450")</f>
        <v>499</v>
      </c>
      <c r="O10">
        <v>-500</v>
      </c>
      <c r="P10">
        <f aca="true" t="shared" si="1" ref="P10:P20">M9-M10</f>
        <v>0</v>
      </c>
    </row>
    <row r="11" spans="1:16" ht="15">
      <c r="A11" s="2">
        <f>Data!A12</f>
        <v>10</v>
      </c>
      <c r="B11" s="4">
        <f>Data!C$502*Data!C12/Data!C11</f>
        <v>10986.780405553942</v>
      </c>
      <c r="C11" s="4">
        <f>Data!D$502*Data!D12/Data!D11</f>
        <v>5207.3880136870275</v>
      </c>
      <c r="D11" s="4">
        <f>Data!E$502*Data!E12/Data!E11</f>
        <v>4201.263251189228</v>
      </c>
      <c r="E11" s="4">
        <f>Data!F$502*Data!F12/Data!F11</f>
        <v>11904.445294927726</v>
      </c>
      <c r="G11" s="5">
        <f>$L$2*B11/Data!C$502+$M$2*C11/Data!D$502+$N$2*D11/Data!E$502+$O$2*E11/Data!F$502</f>
        <v>9970.144434756434</v>
      </c>
      <c r="I11" s="5">
        <f t="shared" si="0"/>
        <v>29.85556524356616</v>
      </c>
      <c r="M11">
        <f>COUNTIF($I$2:$I$501,"&gt;-350")</f>
        <v>499</v>
      </c>
      <c r="O11">
        <v>-400</v>
      </c>
      <c r="P11">
        <f t="shared" si="1"/>
        <v>0</v>
      </c>
    </row>
    <row r="12" spans="1:16" ht="15">
      <c r="A12" s="2">
        <f>Data!A13</f>
        <v>11</v>
      </c>
      <c r="B12" s="4">
        <f>Data!C$502*Data!C13/Data!C12</f>
        <v>11017.008037909076</v>
      </c>
      <c r="C12" s="4">
        <f>Data!D$502*Data!D13/Data!D12</f>
        <v>5185.929841763593</v>
      </c>
      <c r="D12" s="4">
        <f>Data!E$502*Data!E13/Data!E12</f>
        <v>4246.417781297445</v>
      </c>
      <c r="E12" s="4">
        <f>Data!F$502*Data!F13/Data!F12</f>
        <v>12166.022693918983</v>
      </c>
      <c r="G12" s="5">
        <f>$L$2*B12/Data!C$502+$M$2*C12/Data!D$502+$N$2*D12/Data!E$502+$O$2*E12/Data!F$502</f>
        <v>10022.982849285885</v>
      </c>
      <c r="I12" s="5">
        <f t="shared" si="0"/>
        <v>-22.982849285885095</v>
      </c>
      <c r="M12">
        <f>COUNTIF($I$2:$I$501,"&gt;-250")</f>
        <v>494</v>
      </c>
      <c r="O12">
        <v>-300</v>
      </c>
      <c r="P12">
        <f t="shared" si="1"/>
        <v>5</v>
      </c>
    </row>
    <row r="13" spans="1:16" ht="15">
      <c r="A13" s="2">
        <f>Data!A14</f>
        <v>12</v>
      </c>
      <c r="B13" s="4">
        <f>Data!C$502*Data!C14/Data!C13</f>
        <v>10981.295298169991</v>
      </c>
      <c r="C13" s="4">
        <f>Data!D$502*Data!D14/Data!D13</f>
        <v>5159.4924270660385</v>
      </c>
      <c r="D13" s="4">
        <f>Data!E$502*Data!E14/Data!E13</f>
        <v>4189.226120647462</v>
      </c>
      <c r="E13" s="4">
        <f>Data!F$502*Data!F14/Data!F13</f>
        <v>11993.070005809222</v>
      </c>
      <c r="G13" s="5">
        <f>$L$2*B13/Data!C$502+$M$2*C13/Data!D$502+$N$2*D13/Data!E$502+$O$2*E13/Data!F$502</f>
        <v>9952.420769086297</v>
      </c>
      <c r="I13" s="5">
        <f t="shared" si="0"/>
        <v>47.57923091370321</v>
      </c>
      <c r="M13">
        <f>COUNTIF($I$2:$I$501,"&gt;-150")</f>
        <v>478</v>
      </c>
      <c r="O13">
        <v>-200</v>
      </c>
      <c r="P13">
        <f t="shared" si="1"/>
        <v>16</v>
      </c>
    </row>
    <row r="14" spans="1:16" ht="15">
      <c r="A14" s="2">
        <f>Data!A15</f>
        <v>13</v>
      </c>
      <c r="B14" s="4">
        <f>Data!C$502*Data!C15/Data!C14</f>
        <v>11028.459836571397</v>
      </c>
      <c r="C14" s="4">
        <f>Data!D$502*Data!D15/Data!D14</f>
        <v>5205.070426621161</v>
      </c>
      <c r="D14" s="4">
        <f>Data!E$502*Data!E15/Data!E14</f>
        <v>4251.857861523237</v>
      </c>
      <c r="E14" s="4">
        <f>Data!F$502*Data!F15/Data!F14</f>
        <v>11856.171946015074</v>
      </c>
      <c r="G14" s="5">
        <f>$L$2*B14/Data!C$502+$M$2*C14/Data!D$502+$N$2*D14/Data!E$502+$O$2*E14/Data!F$502</f>
        <v>9987.861161394103</v>
      </c>
      <c r="I14" s="5">
        <f t="shared" si="0"/>
        <v>12.138838605897035</v>
      </c>
      <c r="M14">
        <f>COUNTIF($I$2:$I$501,"&gt;-50")</f>
        <v>366</v>
      </c>
      <c r="O14">
        <v>-100</v>
      </c>
      <c r="P14">
        <f t="shared" si="1"/>
        <v>112</v>
      </c>
    </row>
    <row r="15" spans="1:16" ht="15">
      <c r="A15" s="2">
        <f>Data!A16</f>
        <v>14</v>
      </c>
      <c r="B15" s="4">
        <f>Data!C$502*Data!C16/Data!C15</f>
        <v>11002.15986814054</v>
      </c>
      <c r="C15" s="4">
        <f>Data!D$502*Data!D16/Data!D15</f>
        <v>5205.412107478149</v>
      </c>
      <c r="D15" s="4">
        <f>Data!E$502*Data!E16/Data!E15</f>
        <v>4225.388070313034</v>
      </c>
      <c r="E15" s="4">
        <f>Data!F$502*Data!F16/Data!F15</f>
        <v>11990.010378656969</v>
      </c>
      <c r="G15" s="5">
        <f>$L$2*B15/Data!C$502+$M$2*C15/Data!D$502+$N$2*D15/Data!E$502+$O$2*E15/Data!F$502</f>
        <v>9994.54583200922</v>
      </c>
      <c r="I15" s="5">
        <f t="shared" si="0"/>
        <v>5.454167990779752</v>
      </c>
      <c r="M15">
        <f>COUNTIF($I$2:$I$501,"&gt;50")</f>
        <v>129</v>
      </c>
      <c r="O15">
        <v>0</v>
      </c>
      <c r="P15">
        <f t="shared" si="1"/>
        <v>237</v>
      </c>
    </row>
    <row r="16" spans="1:16" ht="15">
      <c r="A16" s="2">
        <f>Data!A17</f>
        <v>15</v>
      </c>
      <c r="B16" s="4">
        <f>Data!C$502*Data!C17/Data!C16</f>
        <v>11105.955829369774</v>
      </c>
      <c r="C16" s="4">
        <f>Data!D$502*Data!D17/Data!D16</f>
        <v>5205.575324056748</v>
      </c>
      <c r="D16" s="4">
        <f>Data!E$502*Data!E17/Data!E16</f>
        <v>4267.489220426794</v>
      </c>
      <c r="E16" s="4">
        <f>Data!F$502*Data!F17/Data!F16</f>
        <v>11970.296458849112</v>
      </c>
      <c r="G16" s="5">
        <f>$L$2*B16/Data!C$502+$M$2*C16/Data!D$502+$N$2*D16/Data!E$502+$O$2*E16/Data!F$502</f>
        <v>10038.985129150838</v>
      </c>
      <c r="I16" s="5">
        <f t="shared" si="0"/>
        <v>-38.985129150838475</v>
      </c>
      <c r="M16">
        <f>COUNTIF($I$2:$I$501,"&gt;150")</f>
        <v>35</v>
      </c>
      <c r="O16">
        <v>100</v>
      </c>
      <c r="P16">
        <f t="shared" si="1"/>
        <v>94</v>
      </c>
    </row>
    <row r="17" spans="1:16" ht="15">
      <c r="A17" s="2">
        <f>Data!A18</f>
        <v>16</v>
      </c>
      <c r="B17" s="4">
        <f>Data!C$502*Data!C18/Data!C17</f>
        <v>11034.633163816166</v>
      </c>
      <c r="C17" s="4">
        <f>Data!D$502*Data!D18/Data!D17</f>
        <v>5233.186505442997</v>
      </c>
      <c r="D17" s="4">
        <f>Data!E$502*Data!E18/Data!E17</f>
        <v>4245.215141677261</v>
      </c>
      <c r="E17" s="4">
        <f>Data!F$502*Data!F18/Data!F17</f>
        <v>11992.52161601605</v>
      </c>
      <c r="G17" s="5">
        <f>$L$2*B17/Data!C$502+$M$2*C17/Data!D$502+$N$2*D17/Data!E$502+$O$2*E17/Data!F$502</f>
        <v>10027.472710455444</v>
      </c>
      <c r="I17" s="5">
        <f t="shared" si="0"/>
        <v>-27.47271045544403</v>
      </c>
      <c r="M17">
        <f>COUNTIF($I$2:$I$501,"&gt;250")</f>
        <v>4</v>
      </c>
      <c r="O17">
        <v>200</v>
      </c>
      <c r="P17">
        <f t="shared" si="1"/>
        <v>31</v>
      </c>
    </row>
    <row r="18" spans="1:16" ht="15">
      <c r="A18" s="2">
        <f>Data!A19</f>
        <v>17</v>
      </c>
      <c r="B18" s="4">
        <f>Data!C$502*Data!C19/Data!C18</f>
        <v>11020.355793817222</v>
      </c>
      <c r="C18" s="4">
        <f>Data!D$502*Data!D19/Data!D18</f>
        <v>5176.665323056685</v>
      </c>
      <c r="D18" s="4">
        <f>Data!E$502*Data!E19/Data!E18</f>
        <v>4212.334036763983</v>
      </c>
      <c r="E18" s="4">
        <f>Data!F$502*Data!F19/Data!F18</f>
        <v>12209.820751410343</v>
      </c>
      <c r="G18" s="5">
        <f>$L$2*B18/Data!C$502+$M$2*C18/Data!D$502+$N$2*D18/Data!E$502+$O$2*E18/Data!F$502</f>
        <v>10018.081780770808</v>
      </c>
      <c r="I18" s="5">
        <f t="shared" si="0"/>
        <v>-18.08178077080811</v>
      </c>
      <c r="M18">
        <f>COUNTIF($I$2:$I$501,"&gt;350")</f>
        <v>2</v>
      </c>
      <c r="O18">
        <v>300</v>
      </c>
      <c r="P18">
        <f t="shared" si="1"/>
        <v>2</v>
      </c>
    </row>
    <row r="19" spans="1:16" ht="15">
      <c r="A19" s="2">
        <f>Data!A20</f>
        <v>18</v>
      </c>
      <c r="B19" s="4">
        <f>Data!C$502*Data!C20/Data!C19</f>
        <v>11102.441242668798</v>
      </c>
      <c r="C19" s="4">
        <f>Data!D$502*Data!D20/Data!D19</f>
        <v>5234.837320736188</v>
      </c>
      <c r="D19" s="4">
        <f>Data!E$502*Data!E20/Data!E19</f>
        <v>4241.8758217748555</v>
      </c>
      <c r="E19" s="4">
        <f>Data!F$502*Data!F20/Data!F19</f>
        <v>12001.687445479643</v>
      </c>
      <c r="G19" s="5">
        <f>$L$2*B19/Data!C$502+$M$2*C19/Data!D$502+$N$2*D19/Data!E$502+$O$2*E19/Data!F$502</f>
        <v>10053.770560680021</v>
      </c>
      <c r="I19" s="5">
        <f t="shared" si="0"/>
        <v>-53.770560680020935</v>
      </c>
      <c r="M19">
        <f>COUNTIF($I$2:$I$501,"&gt;450")</f>
        <v>1</v>
      </c>
      <c r="O19">
        <v>400</v>
      </c>
      <c r="P19">
        <f t="shared" si="1"/>
        <v>1</v>
      </c>
    </row>
    <row r="20" spans="1:16" ht="15">
      <c r="A20" s="2">
        <f>Data!A21</f>
        <v>19</v>
      </c>
      <c r="B20" s="4">
        <f>Data!C$502*Data!C21/Data!C20</f>
        <v>11026.992172712326</v>
      </c>
      <c r="C20" s="4">
        <f>Data!D$502*Data!D21/Data!D20</f>
        <v>5225.478627019213</v>
      </c>
      <c r="D20" s="4">
        <f>Data!E$502*Data!E21/Data!E20</f>
        <v>4218.166300147586</v>
      </c>
      <c r="E20" s="4">
        <f>Data!F$502*Data!F21/Data!F20</f>
        <v>12193.843551376729</v>
      </c>
      <c r="G20" s="5">
        <f>$L$2*B20/Data!C$502+$M$2*C20/Data!D$502+$N$2*D20/Data!E$502+$O$2*E20/Data!F$502</f>
        <v>10047.38636528388</v>
      </c>
      <c r="I20" s="5">
        <f t="shared" si="0"/>
        <v>-47.38636528388088</v>
      </c>
      <c r="M20">
        <f>COUNTIF($I$2:$I$501,"&gt;550")</f>
        <v>0</v>
      </c>
      <c r="O20">
        <v>500</v>
      </c>
      <c r="P20">
        <f t="shared" si="1"/>
        <v>1</v>
      </c>
    </row>
    <row r="21" spans="1:9" ht="15">
      <c r="A21" s="2">
        <f>Data!A22</f>
        <v>20</v>
      </c>
      <c r="B21" s="4">
        <f>Data!C$502*Data!C22/Data!C21</f>
        <v>10961.439669447427</v>
      </c>
      <c r="C21" s="4">
        <f>Data!D$502*Data!D22/Data!D21</f>
        <v>5151.474012404501</v>
      </c>
      <c r="D21" s="4">
        <f>Data!E$502*Data!E22/Data!E21</f>
        <v>4179.964833931006</v>
      </c>
      <c r="E21" s="4">
        <f>Data!F$502*Data!F22/Data!F21</f>
        <v>11931.88651184917</v>
      </c>
      <c r="G21" s="5">
        <f>$L$2*B21/Data!C$502+$M$2*C21/Data!D$502+$N$2*D21/Data!E$502+$O$2*E21/Data!F$502</f>
        <v>9928.203527601223</v>
      </c>
      <c r="I21" s="5">
        <f t="shared" si="0"/>
        <v>71.79647239877704</v>
      </c>
    </row>
    <row r="22" spans="1:9" ht="15">
      <c r="A22" s="2">
        <f>Data!A23</f>
        <v>21</v>
      </c>
      <c r="B22" s="4">
        <f>Data!C$502*Data!C23/Data!C22</f>
        <v>10949.817780365065</v>
      </c>
      <c r="C22" s="4">
        <f>Data!D$502*Data!D23/Data!D22</f>
        <v>5134.593577656722</v>
      </c>
      <c r="D22" s="4">
        <f>Data!E$502*Data!E23/Data!E22</f>
        <v>4181.009753241117</v>
      </c>
      <c r="E22" s="4">
        <f>Data!F$502*Data!F23/Data!F22</f>
        <v>11806.215823991393</v>
      </c>
      <c r="G22" s="5">
        <f>$L$2*B22/Data!C$502+$M$2*C22/Data!D$502+$N$2*D22/Data!E$502+$O$2*E22/Data!F$502</f>
        <v>9893.554999467808</v>
      </c>
      <c r="I22" s="5">
        <f t="shared" si="0"/>
        <v>106.44500053219235</v>
      </c>
    </row>
    <row r="23" spans="1:9" ht="15">
      <c r="A23" s="2">
        <f>Data!A24</f>
        <v>22</v>
      </c>
      <c r="B23" s="4">
        <f>Data!C$502*Data!C24/Data!C23</f>
        <v>11081.073539338337</v>
      </c>
      <c r="C23" s="4">
        <f>Data!D$502*Data!D24/Data!D23</f>
        <v>5215.8075314521775</v>
      </c>
      <c r="D23" s="4">
        <f>Data!E$502*Data!E24/Data!E23</f>
        <v>4238.07015521463</v>
      </c>
      <c r="E23" s="4">
        <f>Data!F$502*Data!F24/Data!F23</f>
        <v>12057.555696100713</v>
      </c>
      <c r="G23" s="5">
        <f>$L$2*B23/Data!C$502+$M$2*C23/Data!D$502+$N$2*D23/Data!E$502+$O$2*E23/Data!F$502</f>
        <v>10043.436923117066</v>
      </c>
      <c r="I23" s="5">
        <f t="shared" si="0"/>
        <v>-43.43692311706582</v>
      </c>
    </row>
    <row r="24" spans="1:9" ht="15">
      <c r="A24" s="2">
        <f>Data!A25</f>
        <v>23</v>
      </c>
      <c r="B24" s="4">
        <f>Data!C$502*Data!C25/Data!C24</f>
        <v>11026.63635537227</v>
      </c>
      <c r="C24" s="4">
        <f>Data!D$502*Data!D25/Data!D24</f>
        <v>5171.807460071777</v>
      </c>
      <c r="D24" s="4">
        <f>Data!E$502*Data!E25/Data!E24</f>
        <v>4214.096837355157</v>
      </c>
      <c r="E24" s="4">
        <f>Data!F$502*Data!F25/Data!F24</f>
        <v>11792.927397686386</v>
      </c>
      <c r="G24" s="5">
        <f>$L$2*B24/Data!C$502+$M$2*C24/Data!D$502+$N$2*D24/Data!E$502+$O$2*E24/Data!F$502</f>
        <v>9948.529435248292</v>
      </c>
      <c r="I24" s="5">
        <f t="shared" si="0"/>
        <v>51.47056475170757</v>
      </c>
    </row>
    <row r="25" spans="1:9" ht="15">
      <c r="A25" s="2">
        <f>Data!A26</f>
        <v>24</v>
      </c>
      <c r="B25" s="4">
        <f>Data!C$502*Data!C26/Data!C25</f>
        <v>11119.980438911136</v>
      </c>
      <c r="C25" s="4">
        <f>Data!D$502*Data!D26/Data!D25</f>
        <v>5236.704980515485</v>
      </c>
      <c r="D25" s="4">
        <f>Data!E$502*Data!E26/Data!E25</f>
        <v>4283.347848530439</v>
      </c>
      <c r="E25" s="4">
        <f>Data!F$502*Data!F26/Data!F25</f>
        <v>11949.486291339073</v>
      </c>
      <c r="G25" s="5">
        <f>$L$2*B25/Data!C$502+$M$2*C25/Data!D$502+$N$2*D25/Data!E$502+$O$2*E25/Data!F$502</f>
        <v>10062.330003677456</v>
      </c>
      <c r="I25" s="5">
        <f t="shared" si="0"/>
        <v>-62.33000367745626</v>
      </c>
    </row>
    <row r="26" spans="1:9" ht="15">
      <c r="A26" s="2">
        <f>Data!A27</f>
        <v>25</v>
      </c>
      <c r="B26" s="4">
        <f>Data!C$502*Data!C27/Data!C26</f>
        <v>11065.417442305634</v>
      </c>
      <c r="C26" s="4">
        <f>Data!D$502*Data!D27/Data!D26</f>
        <v>5194.090984649309</v>
      </c>
      <c r="D26" s="4">
        <f>Data!E$502*Data!E27/Data!E26</f>
        <v>4236.672064662884</v>
      </c>
      <c r="E26" s="4">
        <f>Data!F$502*Data!F27/Data!F26</f>
        <v>12029.986489668141</v>
      </c>
      <c r="G26" s="5">
        <f>$L$2*B26/Data!C$502+$M$2*C26/Data!D$502+$N$2*D26/Data!E$502+$O$2*E26/Data!F$502</f>
        <v>10020.296046033762</v>
      </c>
      <c r="I26" s="5">
        <f t="shared" si="0"/>
        <v>-20.29604603376174</v>
      </c>
    </row>
    <row r="27" spans="1:9" ht="15">
      <c r="A27" s="2">
        <f>Data!A28</f>
        <v>26</v>
      </c>
      <c r="B27" s="4">
        <f>Data!C$502*Data!C28/Data!C27</f>
        <v>11006.849348662256</v>
      </c>
      <c r="C27" s="4">
        <f>Data!D$502*Data!D28/Data!D27</f>
        <v>5183.76979735922</v>
      </c>
      <c r="D27" s="4">
        <f>Data!E$502*Data!E28/Data!E27</f>
        <v>4215.226836196679</v>
      </c>
      <c r="E27" s="4">
        <f>Data!F$502*Data!F28/Data!F27</f>
        <v>12153.154041206219</v>
      </c>
      <c r="G27" s="5">
        <f>$L$2*B27/Data!C$502+$M$2*C27/Data!D$502+$N$2*D27/Data!E$502+$O$2*E27/Data!F$502</f>
        <v>10008.52635522942</v>
      </c>
      <c r="I27" s="5">
        <f t="shared" si="0"/>
        <v>-8.526355229420005</v>
      </c>
    </row>
    <row r="28" spans="1:9" ht="15">
      <c r="A28" s="2">
        <f>Data!A29</f>
        <v>27</v>
      </c>
      <c r="B28" s="4">
        <f>Data!C$502*Data!C29/Data!C28</f>
        <v>11053.976709923061</v>
      </c>
      <c r="C28" s="4">
        <f>Data!D$502*Data!D29/Data!D28</f>
        <v>5196.82314707684</v>
      </c>
      <c r="D28" s="4">
        <f>Data!E$502*Data!E29/Data!E28</f>
        <v>4244.158246787084</v>
      </c>
      <c r="E28" s="4">
        <f>Data!F$502*Data!F29/Data!F28</f>
        <v>11949.699577848744</v>
      </c>
      <c r="G28" s="5">
        <f>$L$2*B28/Data!C$502+$M$2*C28/Data!D$502+$N$2*D28/Data!E$502+$O$2*E28/Data!F$502</f>
        <v>10006.118508013375</v>
      </c>
      <c r="I28" s="5">
        <f t="shared" si="0"/>
        <v>-6.118508013374594</v>
      </c>
    </row>
    <row r="29" spans="1:9" ht="15">
      <c r="A29" s="2">
        <f>Data!A30</f>
        <v>28</v>
      </c>
      <c r="B29" s="4">
        <f>Data!C$502*Data!C30/Data!C29</f>
        <v>11003.125438409377</v>
      </c>
      <c r="C29" s="4">
        <f>Data!D$502*Data!D30/Data!D29</f>
        <v>5157.029879190063</v>
      </c>
      <c r="D29" s="4">
        <f>Data!E$502*Data!E30/Data!E29</f>
        <v>4203.075230501003</v>
      </c>
      <c r="E29" s="4">
        <f>Data!F$502*Data!F30/Data!F29</f>
        <v>12012.091756149426</v>
      </c>
      <c r="G29" s="5">
        <f>$L$2*B29/Data!C$502+$M$2*C29/Data!D$502+$N$2*D29/Data!E$502+$O$2*E29/Data!F$502</f>
        <v>9965.36665285305</v>
      </c>
      <c r="I29" s="5">
        <f t="shared" si="0"/>
        <v>34.633347146949745</v>
      </c>
    </row>
    <row r="30" spans="1:9" ht="15">
      <c r="A30" s="2">
        <f>Data!A31</f>
        <v>29</v>
      </c>
      <c r="B30" s="4">
        <f>Data!C$502*Data!C31/Data!C30</f>
        <v>11091.09047478925</v>
      </c>
      <c r="C30" s="4">
        <f>Data!D$502*Data!D31/Data!D30</f>
        <v>5227.655509448197</v>
      </c>
      <c r="D30" s="4">
        <f>Data!E$502*Data!E31/Data!E30</f>
        <v>4290.220535888459</v>
      </c>
      <c r="E30" s="4">
        <f>Data!F$502*Data!F31/Data!F30</f>
        <v>11888.83419689586</v>
      </c>
      <c r="G30" s="5">
        <f>$L$2*B30/Data!C$502+$M$2*C30/Data!D$502+$N$2*D30/Data!E$502+$O$2*E30/Data!F$502</f>
        <v>10038.144516139371</v>
      </c>
      <c r="I30" s="5">
        <f t="shared" si="0"/>
        <v>-38.14451613937126</v>
      </c>
    </row>
    <row r="31" spans="1:9" ht="15">
      <c r="A31" s="2">
        <f>Data!A32</f>
        <v>30</v>
      </c>
      <c r="B31" s="4">
        <f>Data!C$502*Data!C32/Data!C31</f>
        <v>10946.170092265775</v>
      </c>
      <c r="C31" s="4">
        <f>Data!D$502*Data!D32/Data!D31</f>
        <v>5224.020643687566</v>
      </c>
      <c r="D31" s="4">
        <f>Data!E$502*Data!E32/Data!E31</f>
        <v>4239.491878892454</v>
      </c>
      <c r="E31" s="4">
        <f>Data!F$502*Data!F32/Data!F31</f>
        <v>12094.799211504536</v>
      </c>
      <c r="G31" s="5">
        <f>$L$2*B31/Data!C$502+$M$2*C31/Data!D$502+$N$2*D31/Data!E$502+$O$2*E31/Data!F$502</f>
        <v>10005.76061084393</v>
      </c>
      <c r="I31" s="5">
        <f t="shared" si="0"/>
        <v>-5.760610843930408</v>
      </c>
    </row>
    <row r="32" spans="1:9" ht="15">
      <c r="A32" s="2">
        <f>Data!A33</f>
        <v>31</v>
      </c>
      <c r="B32" s="4">
        <f>Data!C$502*Data!C33/Data!C32</f>
        <v>10998.043799178547</v>
      </c>
      <c r="C32" s="4">
        <f>Data!D$502*Data!D33/Data!D32</f>
        <v>5131.428273441077</v>
      </c>
      <c r="D32" s="4">
        <f>Data!E$502*Data!E33/Data!E32</f>
        <v>4172.947453209481</v>
      </c>
      <c r="E32" s="4">
        <f>Data!F$502*Data!F33/Data!F32</f>
        <v>11855.210793016144</v>
      </c>
      <c r="G32" s="5">
        <f>$L$2*B32/Data!C$502+$M$2*C32/Data!D$502+$N$2*D32/Data!E$502+$O$2*E32/Data!F$502</f>
        <v>9915.483411116518</v>
      </c>
      <c r="I32" s="5">
        <f t="shared" si="0"/>
        <v>84.51658888348175</v>
      </c>
    </row>
    <row r="33" spans="1:9" ht="15">
      <c r="A33" s="2">
        <f>Data!A34</f>
        <v>32</v>
      </c>
      <c r="B33" s="4">
        <f>Data!C$502*Data!C34/Data!C33</f>
        <v>11086.910295235528</v>
      </c>
      <c r="C33" s="4">
        <f>Data!D$502*Data!D34/Data!D33</f>
        <v>5175.577538086323</v>
      </c>
      <c r="D33" s="4">
        <f>Data!E$502*Data!E34/Data!E33</f>
        <v>4230.54199222085</v>
      </c>
      <c r="E33" s="4">
        <f>Data!F$502*Data!F34/Data!F33</f>
        <v>12005.869569316143</v>
      </c>
      <c r="G33" s="5">
        <f>$L$2*B33/Data!C$502+$M$2*C33/Data!D$502+$N$2*D33/Data!E$502+$O$2*E33/Data!F$502</f>
        <v>10011.941402299353</v>
      </c>
      <c r="I33" s="5">
        <f t="shared" si="0"/>
        <v>-11.941402299353285</v>
      </c>
    </row>
    <row r="34" spans="1:9" ht="15">
      <c r="A34" s="2">
        <f>Data!A35</f>
        <v>33</v>
      </c>
      <c r="B34" s="4">
        <f>Data!C$502*Data!C35/Data!C34</f>
        <v>11111.16342989389</v>
      </c>
      <c r="C34" s="4">
        <f>Data!D$502*Data!D35/Data!D34</f>
        <v>5264.491178448856</v>
      </c>
      <c r="D34" s="4">
        <f>Data!E$502*Data!E35/Data!E34</f>
        <v>4286.846998225976</v>
      </c>
      <c r="E34" s="4">
        <f>Data!F$502*Data!F35/Data!F34</f>
        <v>11947.886673082252</v>
      </c>
      <c r="G34" s="5">
        <f>$L$2*B34/Data!C$502+$M$2*C34/Data!D$502+$N$2*D34/Data!E$502+$O$2*E34/Data!F$502</f>
        <v>10075.731376495627</v>
      </c>
      <c r="I34" s="5">
        <f t="shared" si="0"/>
        <v>-75.73137649562705</v>
      </c>
    </row>
    <row r="35" spans="1:9" ht="15">
      <c r="A35" s="2">
        <f>Data!A36</f>
        <v>34</v>
      </c>
      <c r="B35" s="4">
        <f>Data!C$502*Data!C36/Data!C35</f>
        <v>11040.808871277763</v>
      </c>
      <c r="C35" s="4">
        <f>Data!D$502*Data!D36/Data!D35</f>
        <v>5246.99157245982</v>
      </c>
      <c r="D35" s="4">
        <f>Data!E$502*Data!E36/Data!E35</f>
        <v>4245.848335022483</v>
      </c>
      <c r="E35" s="4">
        <f>Data!F$502*Data!F36/Data!F35</f>
        <v>12307.83834054424</v>
      </c>
      <c r="G35" s="5">
        <f>$L$2*B35/Data!C$502+$M$2*C35/Data!D$502+$N$2*D35/Data!E$502+$O$2*E35/Data!F$502</f>
        <v>10090.356996445733</v>
      </c>
      <c r="I35" s="5">
        <f t="shared" si="0"/>
        <v>-90.35699644573288</v>
      </c>
    </row>
    <row r="36" spans="1:9" ht="15">
      <c r="A36" s="2">
        <f>Data!A37</f>
        <v>35</v>
      </c>
      <c r="B36" s="4">
        <f>Data!C$502*Data!C37/Data!C36</f>
        <v>11049.602797701134</v>
      </c>
      <c r="C36" s="4">
        <f>Data!D$502*Data!D37/Data!D36</f>
        <v>5233.106709836259</v>
      </c>
      <c r="D36" s="4">
        <f>Data!E$502*Data!E37/Data!E36</f>
        <v>4232.380608437757</v>
      </c>
      <c r="E36" s="4">
        <f>Data!F$502*Data!F37/Data!F36</f>
        <v>12064.485242888235</v>
      </c>
      <c r="G36" s="5">
        <f>$L$2*B36/Data!C$502+$M$2*C36/Data!D$502+$N$2*D36/Data!E$502+$O$2*E36/Data!F$502</f>
        <v>10041.810212475626</v>
      </c>
      <c r="I36" s="5">
        <f t="shared" si="0"/>
        <v>-41.81021247562603</v>
      </c>
    </row>
    <row r="37" spans="1:9" ht="15">
      <c r="A37" s="2">
        <f>Data!A38</f>
        <v>36</v>
      </c>
      <c r="B37" s="4">
        <f>Data!C$502*Data!C38/Data!C37</f>
        <v>10985.020227436222</v>
      </c>
      <c r="C37" s="4">
        <f>Data!D$502*Data!D38/Data!D37</f>
        <v>5187.861537688611</v>
      </c>
      <c r="D37" s="4">
        <f>Data!E$502*Data!E38/Data!E37</f>
        <v>4226.81</v>
      </c>
      <c r="E37" s="4">
        <f>Data!F$502*Data!F38/Data!F37</f>
        <v>12083.499882831977</v>
      </c>
      <c r="G37" s="5">
        <f>$L$2*B37/Data!C$502+$M$2*C37/Data!D$502+$N$2*D37/Data!E$502+$O$2*E37/Data!F$502</f>
        <v>9994.10405287922</v>
      </c>
      <c r="I37" s="5">
        <f t="shared" si="0"/>
        <v>5.895947120779965</v>
      </c>
    </row>
    <row r="38" spans="1:9" ht="15">
      <c r="A38" s="2">
        <f>Data!A39</f>
        <v>37</v>
      </c>
      <c r="B38" s="4">
        <f>Data!C$502*Data!C39/Data!C38</f>
        <v>11013.830546524681</v>
      </c>
      <c r="C38" s="4">
        <f>Data!D$502*Data!D39/Data!D38</f>
        <v>5194.3844114883905</v>
      </c>
      <c r="D38" s="4">
        <f>Data!E$502*Data!E39/Data!E38</f>
        <v>4221.270876684045</v>
      </c>
      <c r="E38" s="4">
        <f>Data!F$502*Data!F39/Data!F38</f>
        <v>12100.862033466894</v>
      </c>
      <c r="G38" s="5">
        <f>$L$2*B38/Data!C$502+$M$2*C38/Data!D$502+$N$2*D38/Data!E$502+$O$2*E38/Data!F$502</f>
        <v>10009.906577529482</v>
      </c>
      <c r="I38" s="5">
        <f t="shared" si="0"/>
        <v>-9.906577529482092</v>
      </c>
    </row>
    <row r="39" spans="1:9" ht="15">
      <c r="A39" s="2">
        <f>Data!A40</f>
        <v>38</v>
      </c>
      <c r="B39" s="4">
        <f>Data!C$502*Data!C40/Data!C39</f>
        <v>11075.884195452578</v>
      </c>
      <c r="C39" s="4">
        <f>Data!D$502*Data!D40/Data!D39</f>
        <v>5178.943351572729</v>
      </c>
      <c r="D39" s="4">
        <f>Data!E$502*Data!E40/Data!E39</f>
        <v>4207.994188566753</v>
      </c>
      <c r="E39" s="4">
        <f>Data!F$502*Data!F40/Data!F39</f>
        <v>11997.518245810797</v>
      </c>
      <c r="G39" s="5">
        <f>$L$2*B39/Data!C$502+$M$2*C39/Data!D$502+$N$2*D39/Data!E$502+$O$2*E39/Data!F$502</f>
        <v>10003.157269420619</v>
      </c>
      <c r="I39" s="5">
        <f t="shared" si="0"/>
        <v>-3.1572694206188316</v>
      </c>
    </row>
    <row r="40" spans="1:9" ht="15">
      <c r="A40" s="2">
        <f>Data!A41</f>
        <v>39</v>
      </c>
      <c r="B40" s="4">
        <f>Data!C$502*Data!C41/Data!C40</f>
        <v>11137.916565615049</v>
      </c>
      <c r="C40" s="4">
        <f>Data!D$502*Data!D41/Data!D40</f>
        <v>5222.73508952182</v>
      </c>
      <c r="D40" s="4">
        <f>Data!E$502*Data!E41/Data!E40</f>
        <v>4256.577008940973</v>
      </c>
      <c r="E40" s="4">
        <f>Data!F$502*Data!F41/Data!F40</f>
        <v>11888.5943281622</v>
      </c>
      <c r="G40" s="5">
        <f>$L$2*B40/Data!C$502+$M$2*C40/Data!D$502+$N$2*D40/Data!E$502+$O$2*E40/Data!F$502</f>
        <v>10044.29825175133</v>
      </c>
      <c r="I40" s="5">
        <f t="shared" si="0"/>
        <v>-44.2982517513301</v>
      </c>
    </row>
    <row r="41" spans="1:9" ht="15">
      <c r="A41" s="2">
        <f>Data!A42</f>
        <v>40</v>
      </c>
      <c r="B41" s="4">
        <f>Data!C$502*Data!C42/Data!C41</f>
        <v>11037.015746986863</v>
      </c>
      <c r="C41" s="4">
        <f>Data!D$502*Data!D42/Data!D41</f>
        <v>5230.099136847398</v>
      </c>
      <c r="D41" s="4">
        <f>Data!E$502*Data!E42/Data!E41</f>
        <v>4252.525228391245</v>
      </c>
      <c r="E41" s="4">
        <f>Data!F$502*Data!F42/Data!F41</f>
        <v>12280.351942005469</v>
      </c>
      <c r="G41" s="5">
        <f>$L$2*B41/Data!C$502+$M$2*C41/Data!D$502+$N$2*D41/Data!E$502+$O$2*E41/Data!F$502</f>
        <v>10076.230255635772</v>
      </c>
      <c r="I41" s="5">
        <f t="shared" si="0"/>
        <v>-76.23025563577175</v>
      </c>
    </row>
    <row r="42" spans="1:9" ht="15">
      <c r="A42" s="2">
        <f>Data!A43</f>
        <v>41</v>
      </c>
      <c r="B42" s="4">
        <f>Data!C$502*Data!C43/Data!C42</f>
        <v>11006.75298946884</v>
      </c>
      <c r="C42" s="4">
        <f>Data!D$502*Data!D43/Data!D42</f>
        <v>5194.143792155883</v>
      </c>
      <c r="D42" s="4">
        <f>Data!E$502*Data!E43/Data!E42</f>
        <v>4221.6389107370105</v>
      </c>
      <c r="E42" s="4">
        <f>Data!F$502*Data!F43/Data!F42</f>
        <v>11996.844094671334</v>
      </c>
      <c r="G42" s="5">
        <f>$L$2*B42/Data!C$502+$M$2*C42/Data!D$502+$N$2*D42/Data!E$502+$O$2*E42/Data!F$502</f>
        <v>9989.959349396575</v>
      </c>
      <c r="I42" s="5">
        <f t="shared" si="0"/>
        <v>10.040650603425092</v>
      </c>
    </row>
    <row r="43" spans="1:9" ht="15">
      <c r="A43" s="2">
        <f>Data!A44</f>
        <v>42</v>
      </c>
      <c r="B43" s="4">
        <f>Data!C$502*Data!C44/Data!C43</f>
        <v>11037.834753156274</v>
      </c>
      <c r="C43" s="4">
        <f>Data!D$502*Data!D44/Data!D43</f>
        <v>5258.918532960074</v>
      </c>
      <c r="D43" s="4">
        <f>Data!E$502*Data!E44/Data!E43</f>
        <v>4249.000100320708</v>
      </c>
      <c r="E43" s="4">
        <f>Data!F$502*Data!F44/Data!F43</f>
        <v>12036.619265353133</v>
      </c>
      <c r="G43" s="5">
        <f>$L$2*B43/Data!C$502+$M$2*C43/Data!D$502+$N$2*D43/Data!E$502+$O$2*E43/Data!F$502</f>
        <v>10051.729640310426</v>
      </c>
      <c r="I43" s="5">
        <f t="shared" si="0"/>
        <v>-51.729640310426475</v>
      </c>
    </row>
    <row r="44" spans="1:9" ht="15">
      <c r="A44" s="2">
        <f>Data!A45</f>
        <v>43</v>
      </c>
      <c r="B44" s="4">
        <f>Data!C$502*Data!C45/Data!C44</f>
        <v>11008.09106027806</v>
      </c>
      <c r="C44" s="4">
        <f>Data!D$502*Data!D45/Data!D44</f>
        <v>5197.68463780526</v>
      </c>
      <c r="D44" s="4">
        <f>Data!E$502*Data!E45/Data!E44</f>
        <v>4229.516539053334</v>
      </c>
      <c r="E44" s="4">
        <f>Data!F$502*Data!F45/Data!F44</f>
        <v>11950.655341279644</v>
      </c>
      <c r="G44" s="5">
        <f>$L$2*B44/Data!C$502+$M$2*C44/Data!D$502+$N$2*D44/Data!E$502+$O$2*E44/Data!F$502</f>
        <v>9986.658711745642</v>
      </c>
      <c r="I44" s="5">
        <f t="shared" si="0"/>
        <v>13.341288254358005</v>
      </c>
    </row>
    <row r="45" spans="1:9" ht="15">
      <c r="A45" s="2">
        <f>Data!A46</f>
        <v>44</v>
      </c>
      <c r="B45" s="4">
        <f>Data!C$502*Data!C46/Data!C45</f>
        <v>11110.936706060429</v>
      </c>
      <c r="C45" s="4">
        <f>Data!D$502*Data!D46/Data!D45</f>
        <v>5237.901720589446</v>
      </c>
      <c r="D45" s="4">
        <f>Data!E$502*Data!E46/Data!E45</f>
        <v>4265.250081984646</v>
      </c>
      <c r="E45" s="4">
        <f>Data!F$502*Data!F46/Data!F45</f>
        <v>11983.279137816553</v>
      </c>
      <c r="G45" s="5">
        <f>$L$2*B45/Data!C$502+$M$2*C45/Data!D$502+$N$2*D45/Data!E$502+$O$2*E45/Data!F$502</f>
        <v>10061.086198223387</v>
      </c>
      <c r="I45" s="5">
        <f t="shared" si="0"/>
        <v>-61.08619822338733</v>
      </c>
    </row>
    <row r="46" spans="1:9" ht="15">
      <c r="A46" s="2">
        <f>Data!A47</f>
        <v>45</v>
      </c>
      <c r="B46" s="4">
        <f>Data!C$502*Data!C47/Data!C46</f>
        <v>11033.877553889031</v>
      </c>
      <c r="C46" s="4">
        <f>Data!D$502*Data!D47/Data!D46</f>
        <v>5227.564095861991</v>
      </c>
      <c r="D46" s="4">
        <f>Data!E$502*Data!E47/Data!E46</f>
        <v>4220.282363793035</v>
      </c>
      <c r="E46" s="4">
        <f>Data!F$502*Data!F47/Data!F46</f>
        <v>12129.560035592081</v>
      </c>
      <c r="G46" s="5">
        <f>$L$2*B46/Data!C$502+$M$2*C46/Data!D$502+$N$2*D46/Data!E$502+$O$2*E46/Data!F$502</f>
        <v>10040.8815154154</v>
      </c>
      <c r="I46" s="5">
        <f t="shared" si="0"/>
        <v>-40.88151541539992</v>
      </c>
    </row>
    <row r="47" spans="1:9" ht="15">
      <c r="A47" s="2">
        <f>Data!A48</f>
        <v>46</v>
      </c>
      <c r="B47" s="4">
        <f>Data!C$502*Data!C48/Data!C47</f>
        <v>11040.564475544938</v>
      </c>
      <c r="C47" s="4">
        <f>Data!D$502*Data!D48/Data!D47</f>
        <v>5209.744985626817</v>
      </c>
      <c r="D47" s="4">
        <f>Data!E$502*Data!E48/Data!E47</f>
        <v>4233.71094006796</v>
      </c>
      <c r="E47" s="4">
        <f>Data!F$502*Data!F48/Data!F47</f>
        <v>12119.955185474106</v>
      </c>
      <c r="G47" s="5">
        <f>$L$2*B47/Data!C$502+$M$2*C47/Data!D$502+$N$2*D47/Data!E$502+$O$2*E47/Data!F$502</f>
        <v>10034.599128819631</v>
      </c>
      <c r="I47" s="5">
        <f t="shared" si="0"/>
        <v>-34.599128819631005</v>
      </c>
    </row>
    <row r="48" spans="1:9" ht="15">
      <c r="A48" s="2">
        <f>Data!A49</f>
        <v>47</v>
      </c>
      <c r="B48" s="4">
        <f>Data!C$502*Data!C49/Data!C48</f>
        <v>10993.935811274738</v>
      </c>
      <c r="C48" s="4">
        <f>Data!D$502*Data!D49/Data!D48</f>
        <v>5143.282062082821</v>
      </c>
      <c r="D48" s="4">
        <f>Data!E$502*Data!E49/Data!E48</f>
        <v>4180.31640645136</v>
      </c>
      <c r="E48" s="4">
        <f>Data!F$502*Data!F49/Data!F48</f>
        <v>11948.147201703016</v>
      </c>
      <c r="G48" s="5">
        <f>$L$2*B48/Data!C$502+$M$2*C48/Data!D$502+$N$2*D48/Data!E$502+$O$2*E48/Data!F$502</f>
        <v>9938.059620315815</v>
      </c>
      <c r="I48" s="5">
        <f t="shared" si="0"/>
        <v>61.940379684185245</v>
      </c>
    </row>
    <row r="49" spans="1:9" ht="15">
      <c r="A49" s="2">
        <f>Data!A50</f>
        <v>48</v>
      </c>
      <c r="B49" s="4">
        <f>Data!C$502*Data!C50/Data!C49</f>
        <v>11061.407304824594</v>
      </c>
      <c r="C49" s="4">
        <f>Data!D$502*Data!D50/Data!D49</f>
        <v>5232.562092787217</v>
      </c>
      <c r="D49" s="4">
        <f>Data!E$502*Data!E50/Data!E49</f>
        <v>4273.278694642079</v>
      </c>
      <c r="E49" s="4">
        <f>Data!F$502*Data!F50/Data!F49</f>
        <v>12036.460332213834</v>
      </c>
      <c r="G49" s="5">
        <f>$L$2*B49/Data!C$502+$M$2*C49/Data!D$502+$N$2*D49/Data!E$502+$O$2*E49/Data!F$502</f>
        <v>10050.78738283232</v>
      </c>
      <c r="I49" s="5">
        <f t="shared" si="0"/>
        <v>-50.78738283232087</v>
      </c>
    </row>
    <row r="50" spans="1:9" ht="15">
      <c r="A50" s="2">
        <f>Data!A51</f>
        <v>49</v>
      </c>
      <c r="B50" s="4">
        <f>Data!C$502*Data!C51/Data!C50</f>
        <v>11039.568200252153</v>
      </c>
      <c r="C50" s="4">
        <f>Data!D$502*Data!D51/Data!D50</f>
        <v>5201.73191987513</v>
      </c>
      <c r="D50" s="4">
        <f>Data!E$502*Data!E51/Data!E50</f>
        <v>4225.587988972803</v>
      </c>
      <c r="E50" s="4">
        <f>Data!F$502*Data!F51/Data!F50</f>
        <v>11933.249287263556</v>
      </c>
      <c r="G50" s="5">
        <f>$L$2*B50/Data!C$502+$M$2*C50/Data!D$502+$N$2*D50/Data!E$502+$O$2*E50/Data!F$502</f>
        <v>9996.589486413011</v>
      </c>
      <c r="I50" s="5">
        <f t="shared" si="0"/>
        <v>3.4105135869886</v>
      </c>
    </row>
    <row r="51" spans="1:9" ht="15">
      <c r="A51" s="2">
        <f>Data!A52</f>
        <v>50</v>
      </c>
      <c r="B51" s="4">
        <f>Data!C$502*Data!C52/Data!C51</f>
        <v>11013.471188762986</v>
      </c>
      <c r="C51" s="4">
        <f>Data!D$502*Data!D52/Data!D51</f>
        <v>5196.324626380767</v>
      </c>
      <c r="D51" s="4">
        <f>Data!E$502*Data!E52/Data!E51</f>
        <v>4239.120392686959</v>
      </c>
      <c r="E51" s="4">
        <f>Data!F$502*Data!F52/Data!F51</f>
        <v>12079.266908815955</v>
      </c>
      <c r="G51" s="5">
        <f>$L$2*B51/Data!C$502+$M$2*C51/Data!D$502+$N$2*D51/Data!E$502+$O$2*E51/Data!F$502</f>
        <v>10011.52186287288</v>
      </c>
      <c r="I51" s="5">
        <f t="shared" si="0"/>
        <v>-11.521862872879865</v>
      </c>
    </row>
    <row r="52" spans="1:9" ht="15">
      <c r="A52" s="2">
        <f>Data!A53</f>
        <v>51</v>
      </c>
      <c r="B52" s="4">
        <f>Data!C$502*Data!C53/Data!C52</f>
        <v>11127.244788704229</v>
      </c>
      <c r="C52" s="4">
        <f>Data!D$502*Data!D53/Data!D52</f>
        <v>5206.203161554458</v>
      </c>
      <c r="D52" s="4">
        <f>Data!E$502*Data!E53/Data!E52</f>
        <v>4255.479666644963</v>
      </c>
      <c r="E52" s="4">
        <f>Data!F$502*Data!F53/Data!F52</f>
        <v>12105.449796482386</v>
      </c>
      <c r="G52" s="5">
        <f>$L$2*B52/Data!C$502+$M$2*C52/Data!D$502+$N$2*D52/Data!E$502+$O$2*E52/Data!F$502</f>
        <v>10066.745522463829</v>
      </c>
      <c r="I52" s="5">
        <f t="shared" si="0"/>
        <v>-66.74552246382882</v>
      </c>
    </row>
    <row r="53" spans="1:9" ht="15">
      <c r="A53" s="2">
        <f>Data!A54</f>
        <v>52</v>
      </c>
      <c r="B53" s="4">
        <f>Data!C$502*Data!C54/Data!C53</f>
        <v>11032.038781570549</v>
      </c>
      <c r="C53" s="4">
        <f>Data!D$502*Data!D54/Data!D53</f>
        <v>5210.822480984739</v>
      </c>
      <c r="D53" s="4">
        <f>Data!E$502*Data!E54/Data!E53</f>
        <v>4221.131879611443</v>
      </c>
      <c r="E53" s="4">
        <f>Data!F$502*Data!F54/Data!F53</f>
        <v>12000.558494825726</v>
      </c>
      <c r="G53" s="5">
        <f>$L$2*B53/Data!C$502+$M$2*C53/Data!D$502+$N$2*D53/Data!E$502+$O$2*E53/Data!F$502</f>
        <v>10009.262429017745</v>
      </c>
      <c r="I53" s="5">
        <f t="shared" si="0"/>
        <v>-9.26242901774458</v>
      </c>
    </row>
    <row r="54" spans="1:9" ht="15">
      <c r="A54" s="2">
        <f>Data!A55</f>
        <v>53</v>
      </c>
      <c r="B54" s="4">
        <f>Data!C$502*Data!C55/Data!C54</f>
        <v>11028.239976055173</v>
      </c>
      <c r="C54" s="4">
        <f>Data!D$502*Data!D55/Data!D54</f>
        <v>5223.983210675294</v>
      </c>
      <c r="D54" s="4">
        <f>Data!E$502*Data!E55/Data!E54</f>
        <v>4240.684188996658</v>
      </c>
      <c r="E54" s="4">
        <f>Data!F$502*Data!F55/Data!F54</f>
        <v>11948.452363312826</v>
      </c>
      <c r="G54" s="5">
        <f>$L$2*B54/Data!C$502+$M$2*C54/Data!D$502+$N$2*D54/Data!E$502+$O$2*E54/Data!F$502</f>
        <v>10011.427073321009</v>
      </c>
      <c r="I54" s="5">
        <f t="shared" si="0"/>
        <v>-11.42707332100872</v>
      </c>
    </row>
    <row r="55" spans="1:9" ht="15">
      <c r="A55" s="2">
        <f>Data!A56</f>
        <v>54</v>
      </c>
      <c r="B55" s="4">
        <f>Data!C$502*Data!C56/Data!C55</f>
        <v>11048.3828448381</v>
      </c>
      <c r="C55" s="4">
        <f>Data!D$502*Data!D56/Data!D55</f>
        <v>5172.079554597239</v>
      </c>
      <c r="D55" s="4">
        <f>Data!E$502*Data!E56/Data!E55</f>
        <v>4235.782347997522</v>
      </c>
      <c r="E55" s="4">
        <f>Data!F$502*Data!F56/Data!F55</f>
        <v>12087.271906487098</v>
      </c>
      <c r="G55" s="5">
        <f>$L$2*B55/Data!C$502+$M$2*C55/Data!D$502+$N$2*D55/Data!E$502+$O$2*E55/Data!F$502</f>
        <v>10010.739695381819</v>
      </c>
      <c r="I55" s="5">
        <f t="shared" si="0"/>
        <v>-10.73969538181882</v>
      </c>
    </row>
    <row r="56" spans="1:9" ht="15">
      <c r="A56" s="2">
        <f>Data!A57</f>
        <v>55</v>
      </c>
      <c r="B56" s="4">
        <f>Data!C$502*Data!C57/Data!C56</f>
        <v>10955.548834446212</v>
      </c>
      <c r="C56" s="4">
        <f>Data!D$502*Data!D57/Data!D56</f>
        <v>5176.917167895485</v>
      </c>
      <c r="D56" s="4">
        <f>Data!E$502*Data!E57/Data!E56</f>
        <v>4197.437435804475</v>
      </c>
      <c r="E56" s="4">
        <f>Data!F$502*Data!F57/Data!F56</f>
        <v>11904.737742219659</v>
      </c>
      <c r="G56" s="5">
        <f>$L$2*B56/Data!C$502+$M$2*C56/Data!D$502+$N$2*D56/Data!E$502+$O$2*E56/Data!F$502</f>
        <v>9940.364332184283</v>
      </c>
      <c r="I56" s="5">
        <f t="shared" si="0"/>
        <v>59.63566781571717</v>
      </c>
    </row>
    <row r="57" spans="1:9" ht="15">
      <c r="A57" s="2">
        <f>Data!A58</f>
        <v>56</v>
      </c>
      <c r="B57" s="4">
        <f>Data!C$502*Data!C58/Data!C57</f>
        <v>11018.623087460484</v>
      </c>
      <c r="C57" s="4">
        <f>Data!D$502*Data!D58/Data!D57</f>
        <v>5168.235095521759</v>
      </c>
      <c r="D57" s="4">
        <f>Data!E$502*Data!E58/Data!E57</f>
        <v>4200.33383548646</v>
      </c>
      <c r="E57" s="4">
        <f>Data!F$502*Data!F58/Data!F57</f>
        <v>11778.040261424303</v>
      </c>
      <c r="G57" s="5">
        <f>$L$2*B57/Data!C$502+$M$2*C57/Data!D$502+$N$2*D57/Data!E$502+$O$2*E57/Data!F$502</f>
        <v>9937.823222175975</v>
      </c>
      <c r="I57" s="5">
        <f t="shared" si="0"/>
        <v>62.17677782402461</v>
      </c>
    </row>
    <row r="58" spans="1:9" ht="15">
      <c r="A58" s="2">
        <f>Data!A59</f>
        <v>57</v>
      </c>
      <c r="B58" s="4">
        <f>Data!C$502*Data!C59/Data!C58</f>
        <v>11016.807270249676</v>
      </c>
      <c r="C58" s="4">
        <f>Data!D$502*Data!D59/Data!D58</f>
        <v>5199.035777240973</v>
      </c>
      <c r="D58" s="4">
        <f>Data!E$502*Data!E59/Data!E58</f>
        <v>4216.168543926688</v>
      </c>
      <c r="E58" s="4">
        <f>Data!F$502*Data!F59/Data!F58</f>
        <v>12041.436780345954</v>
      </c>
      <c r="G58" s="5">
        <f>$L$2*B58/Data!C$502+$M$2*C58/Data!D$502+$N$2*D58/Data!E$502+$O$2*E58/Data!F$502</f>
        <v>10002.56592753984</v>
      </c>
      <c r="I58" s="5">
        <f t="shared" si="0"/>
        <v>-2.565927539839322</v>
      </c>
    </row>
    <row r="59" spans="1:9" ht="15">
      <c r="A59" s="2">
        <f>Data!A60</f>
        <v>58</v>
      </c>
      <c r="B59" s="4">
        <f>Data!C$502*Data!C60/Data!C59</f>
        <v>10976.706233911362</v>
      </c>
      <c r="C59" s="4">
        <f>Data!D$502*Data!D60/Data!D59</f>
        <v>5214.297330809894</v>
      </c>
      <c r="D59" s="4">
        <f>Data!E$502*Data!E60/Data!E59</f>
        <v>4244.29813368781</v>
      </c>
      <c r="E59" s="4">
        <f>Data!F$502*Data!F60/Data!F59</f>
        <v>11988.863637476761</v>
      </c>
      <c r="G59" s="5">
        <f>$L$2*B59/Data!C$502+$M$2*C59/Data!D$502+$N$2*D59/Data!E$502+$O$2*E59/Data!F$502</f>
        <v>9994.720357995397</v>
      </c>
      <c r="I59" s="5">
        <f t="shared" si="0"/>
        <v>5.2796420046033745</v>
      </c>
    </row>
    <row r="60" spans="1:9" ht="15">
      <c r="A60" s="2">
        <f>Data!A61</f>
        <v>59</v>
      </c>
      <c r="B60" s="4">
        <f>Data!C$502*Data!C61/Data!C60</f>
        <v>11010.626612905638</v>
      </c>
      <c r="C60" s="4">
        <f>Data!D$502*Data!D61/Data!D60</f>
        <v>5196.746471315208</v>
      </c>
      <c r="D60" s="4">
        <f>Data!E$502*Data!E61/Data!E60</f>
        <v>4178.968913116336</v>
      </c>
      <c r="E60" s="4">
        <f>Data!F$502*Data!F61/Data!F60</f>
        <v>11988.023740117715</v>
      </c>
      <c r="G60" s="5">
        <f>$L$2*B60/Data!C$502+$M$2*C60/Data!D$502+$N$2*D60/Data!E$502+$O$2*E60/Data!F$502</f>
        <v>9981.303190438755</v>
      </c>
      <c r="I60" s="5">
        <f t="shared" si="0"/>
        <v>18.696809561244663</v>
      </c>
    </row>
    <row r="61" spans="1:9" ht="15">
      <c r="A61" s="2">
        <f>Data!A62</f>
        <v>60</v>
      </c>
      <c r="B61" s="4">
        <f>Data!C$502*Data!C62/Data!C61</f>
        <v>11101.855835484175</v>
      </c>
      <c r="C61" s="4">
        <f>Data!D$502*Data!D62/Data!D61</f>
        <v>5260.554290732278</v>
      </c>
      <c r="D61" s="4">
        <f>Data!E$502*Data!E62/Data!E61</f>
        <v>4300.272740585341</v>
      </c>
      <c r="E61" s="4">
        <f>Data!F$502*Data!F62/Data!F61</f>
        <v>12017.354222367923</v>
      </c>
      <c r="G61" s="5">
        <f>$L$2*B61/Data!C$502+$M$2*C61/Data!D$502+$N$2*D61/Data!E$502+$O$2*E61/Data!F$502</f>
        <v>10084.828935998961</v>
      </c>
      <c r="I61" s="5">
        <f t="shared" si="0"/>
        <v>-84.82893599896124</v>
      </c>
    </row>
    <row r="62" spans="1:9" ht="15">
      <c r="A62" s="2">
        <f>Data!A63</f>
        <v>61</v>
      </c>
      <c r="B62" s="4">
        <f>Data!C$502*Data!C63/Data!C62</f>
        <v>11068.695626898407</v>
      </c>
      <c r="C62" s="4">
        <f>Data!D$502*Data!D63/Data!D62</f>
        <v>5213.28106675235</v>
      </c>
      <c r="D62" s="4">
        <f>Data!E$502*Data!E63/Data!E62</f>
        <v>4254.5226311834085</v>
      </c>
      <c r="E62" s="4">
        <f>Data!F$502*Data!F63/Data!F62</f>
        <v>12027.54998956905</v>
      </c>
      <c r="G62" s="5">
        <f>$L$2*B62/Data!C$502+$M$2*C62/Data!D$502+$N$2*D62/Data!E$502+$O$2*E62/Data!F$502</f>
        <v>10036.38063388522</v>
      </c>
      <c r="I62" s="5">
        <f t="shared" si="0"/>
        <v>-36.38063388521914</v>
      </c>
    </row>
    <row r="63" spans="1:9" ht="15">
      <c r="A63" s="2">
        <f>Data!A64</f>
        <v>62</v>
      </c>
      <c r="B63" s="4">
        <f>Data!C$502*Data!C64/Data!C63</f>
        <v>11039.984672935328</v>
      </c>
      <c r="C63" s="4">
        <f>Data!D$502*Data!D64/Data!D63</f>
        <v>5192.838404868674</v>
      </c>
      <c r="D63" s="4">
        <f>Data!E$502*Data!E64/Data!E63</f>
        <v>4226.328071308512</v>
      </c>
      <c r="E63" s="4">
        <f>Data!F$502*Data!F64/Data!F63</f>
        <v>11876.404529759215</v>
      </c>
      <c r="G63" s="5">
        <f>$L$2*B63/Data!C$502+$M$2*C63/Data!D$502+$N$2*D63/Data!E$502+$O$2*E63/Data!F$502</f>
        <v>9982.31291090287</v>
      </c>
      <c r="I63" s="5">
        <f t="shared" si="0"/>
        <v>17.6870890971295</v>
      </c>
    </row>
    <row r="64" spans="1:9" ht="15">
      <c r="A64" s="2">
        <f>Data!A65</f>
        <v>63</v>
      </c>
      <c r="B64" s="4">
        <f>Data!C$502*Data!C65/Data!C64</f>
        <v>10955.764018185788</v>
      </c>
      <c r="C64" s="4">
        <f>Data!D$502*Data!D65/Data!D64</f>
        <v>5190.752604584068</v>
      </c>
      <c r="D64" s="4">
        <f>Data!E$502*Data!E65/Data!E64</f>
        <v>4235.703375659352</v>
      </c>
      <c r="E64" s="4">
        <f>Data!F$502*Data!F65/Data!F64</f>
        <v>11993.816912586168</v>
      </c>
      <c r="G64" s="5">
        <f>$L$2*B64/Data!C$502+$M$2*C64/Data!D$502+$N$2*D64/Data!E$502+$O$2*E64/Data!F$502</f>
        <v>9972.320617156774</v>
      </c>
      <c r="I64" s="5">
        <f t="shared" si="0"/>
        <v>27.67938284322554</v>
      </c>
    </row>
    <row r="65" spans="1:9" ht="15">
      <c r="A65" s="2">
        <f>Data!A66</f>
        <v>64</v>
      </c>
      <c r="B65" s="4">
        <f>Data!C$502*Data!C66/Data!C65</f>
        <v>11026.731714970298</v>
      </c>
      <c r="C65" s="4">
        <f>Data!D$502*Data!D66/Data!D65</f>
        <v>5177.734863195057</v>
      </c>
      <c r="D65" s="4">
        <f>Data!E$502*Data!E66/Data!E65</f>
        <v>4225.956663179532</v>
      </c>
      <c r="E65" s="4">
        <f>Data!F$502*Data!F66/Data!F65</f>
        <v>11942.68223478369</v>
      </c>
      <c r="G65" s="5">
        <f>$L$2*B65/Data!C$502+$M$2*C65/Data!D$502+$N$2*D65/Data!E$502+$O$2*E65/Data!F$502</f>
        <v>9979.737094030597</v>
      </c>
      <c r="I65" s="5">
        <f t="shared" si="0"/>
        <v>20.26290596940271</v>
      </c>
    </row>
    <row r="66" spans="1:9" ht="15">
      <c r="A66" s="2">
        <f>Data!A67</f>
        <v>65</v>
      </c>
      <c r="B66" s="4">
        <f>Data!C$502*Data!C67/Data!C66</f>
        <v>11043.406062784356</v>
      </c>
      <c r="C66" s="4">
        <f>Data!D$502*Data!D67/Data!D66</f>
        <v>5185.1132981122355</v>
      </c>
      <c r="D66" s="4">
        <f>Data!E$502*Data!E67/Data!E66</f>
        <v>4260.221002955485</v>
      </c>
      <c r="E66" s="4">
        <f>Data!F$502*Data!F67/Data!F66</f>
        <v>11939.509239742236</v>
      </c>
      <c r="G66" s="5">
        <f>$L$2*B66/Data!C$502+$M$2*C66/Data!D$502+$N$2*D66/Data!E$502+$O$2*E66/Data!F$502</f>
        <v>9997.625489535758</v>
      </c>
      <c r="I66" s="5">
        <f t="shared" si="0"/>
        <v>2.374510464242121</v>
      </c>
    </row>
    <row r="67" spans="1:9" ht="15">
      <c r="A67" s="2">
        <f>Data!A68</f>
        <v>66</v>
      </c>
      <c r="B67" s="4">
        <f>Data!C$502*Data!C68/Data!C67</f>
        <v>11100.310858712746</v>
      </c>
      <c r="C67" s="4">
        <f>Data!D$502*Data!D68/Data!D67</f>
        <v>5190.623518775629</v>
      </c>
      <c r="D67" s="4">
        <f>Data!E$502*Data!E68/Data!E67</f>
        <v>4215.816795882387</v>
      </c>
      <c r="E67" s="4">
        <f>Data!F$502*Data!F68/Data!F67</f>
        <v>12206.652696397377</v>
      </c>
      <c r="G67" s="5">
        <f>$L$2*B67/Data!C$502+$M$2*C67/Data!D$502+$N$2*D67/Data!E$502+$O$2*E67/Data!F$502</f>
        <v>10055.451859244586</v>
      </c>
      <c r="I67" s="5">
        <f aca="true" t="shared" si="2" ref="I67:I130">10000-G67</f>
        <v>-55.45185924458565</v>
      </c>
    </row>
    <row r="68" spans="1:9" ht="15">
      <c r="A68" s="2">
        <f>Data!A69</f>
        <v>67</v>
      </c>
      <c r="B68" s="4">
        <f>Data!C$502*Data!C69/Data!C68</f>
        <v>11052.46130283082</v>
      </c>
      <c r="C68" s="4">
        <f>Data!D$502*Data!D69/Data!D68</f>
        <v>5233.289787605469</v>
      </c>
      <c r="D68" s="4">
        <f>Data!E$502*Data!E69/Data!E68</f>
        <v>4254.017347414669</v>
      </c>
      <c r="E68" s="4">
        <f>Data!F$502*Data!F69/Data!F68</f>
        <v>11972.565838780078</v>
      </c>
      <c r="G68" s="5">
        <f>$L$2*B68/Data!C$502+$M$2*C68/Data!D$502+$N$2*D68/Data!E$502+$O$2*E68/Data!F$502</f>
        <v>10032.760631287507</v>
      </c>
      <c r="I68" s="5">
        <f t="shared" si="2"/>
        <v>-32.76063128750684</v>
      </c>
    </row>
    <row r="69" spans="1:9" ht="15">
      <c r="A69" s="2">
        <f>Data!A70</f>
        <v>68</v>
      </c>
      <c r="B69" s="4">
        <f>Data!C$502*Data!C70/Data!C69</f>
        <v>11070.739218378496</v>
      </c>
      <c r="C69" s="4">
        <f>Data!D$502*Data!D70/Data!D69</f>
        <v>5217.938826286558</v>
      </c>
      <c r="D69" s="4">
        <f>Data!E$502*Data!E70/Data!E69</f>
        <v>4222.354292401566</v>
      </c>
      <c r="E69" s="4">
        <f>Data!F$502*Data!F70/Data!F69</f>
        <v>11947.69283109459</v>
      </c>
      <c r="G69" s="5">
        <f>$L$2*B69/Data!C$502+$M$2*C69/Data!D$502+$N$2*D69/Data!E$502+$O$2*E69/Data!F$502</f>
        <v>10018.898155517621</v>
      </c>
      <c r="I69" s="5">
        <f t="shared" si="2"/>
        <v>-18.89815551762149</v>
      </c>
    </row>
    <row r="70" spans="1:9" ht="15">
      <c r="A70" s="2">
        <f>Data!A71</f>
        <v>69</v>
      </c>
      <c r="B70" s="4">
        <f>Data!C$502*Data!C71/Data!C70</f>
        <v>11054.958276083998</v>
      </c>
      <c r="C70" s="4">
        <f>Data!D$502*Data!D71/Data!D70</f>
        <v>5144.738365121745</v>
      </c>
      <c r="D70" s="4">
        <f>Data!E$502*Data!E71/Data!E70</f>
        <v>4176.133298660303</v>
      </c>
      <c r="E70" s="4">
        <f>Data!F$502*Data!F71/Data!F70</f>
        <v>11952.944375134171</v>
      </c>
      <c r="G70" s="5">
        <f>$L$2*B70/Data!C$502+$M$2*C70/Data!D$502+$N$2*D70/Data!E$502+$O$2*E70/Data!F$502</f>
        <v>9960.855288754377</v>
      </c>
      <c r="I70" s="5">
        <f t="shared" si="2"/>
        <v>39.1447112456226</v>
      </c>
    </row>
    <row r="71" spans="1:9" ht="15">
      <c r="A71" s="2">
        <f>Data!A72</f>
        <v>70</v>
      </c>
      <c r="B71" s="4">
        <f>Data!C$502*Data!C72/Data!C71</f>
        <v>10998.832726819015</v>
      </c>
      <c r="C71" s="4">
        <f>Data!D$502*Data!D72/Data!D71</f>
        <v>5207.4913598191215</v>
      </c>
      <c r="D71" s="4">
        <f>Data!E$502*Data!E72/Data!E71</f>
        <v>4238.488739179111</v>
      </c>
      <c r="E71" s="4">
        <f>Data!F$502*Data!F72/Data!F71</f>
        <v>11733.602936924744</v>
      </c>
      <c r="G71" s="5">
        <f>$L$2*B71/Data!C$502+$M$2*C71/Data!D$502+$N$2*D71/Data!E$502+$O$2*E71/Data!F$502</f>
        <v>9954.926735725137</v>
      </c>
      <c r="I71" s="5">
        <f t="shared" si="2"/>
        <v>45.073264274862595</v>
      </c>
    </row>
    <row r="72" spans="1:9" ht="15">
      <c r="A72" s="2">
        <f>Data!A73</f>
        <v>71</v>
      </c>
      <c r="B72" s="4">
        <f>Data!C$502*Data!C73/Data!C72</f>
        <v>11026.579240224932</v>
      </c>
      <c r="C72" s="4">
        <f>Data!D$502*Data!D73/Data!D72</f>
        <v>5195.408526069788</v>
      </c>
      <c r="D72" s="4">
        <f>Data!E$502*Data!E73/Data!E72</f>
        <v>4230.382231508744</v>
      </c>
      <c r="E72" s="4">
        <f>Data!F$502*Data!F73/Data!F72</f>
        <v>12012.790582578846</v>
      </c>
      <c r="G72" s="5">
        <f>$L$2*B72/Data!C$502+$M$2*C72/Data!D$502+$N$2*D72/Data!E$502+$O$2*E72/Data!F$502</f>
        <v>10002.609382406989</v>
      </c>
      <c r="I72" s="5">
        <f t="shared" si="2"/>
        <v>-2.609382406988516</v>
      </c>
    </row>
    <row r="73" spans="1:9" ht="15">
      <c r="A73" s="2">
        <f>Data!A74</f>
        <v>72</v>
      </c>
      <c r="B73" s="4">
        <f>Data!C$502*Data!C74/Data!C73</f>
        <v>11026.854693022571</v>
      </c>
      <c r="C73" s="4">
        <f>Data!D$502*Data!D74/Data!D73</f>
        <v>5161.55791119853</v>
      </c>
      <c r="D73" s="4">
        <f>Data!E$502*Data!E74/Data!E73</f>
        <v>4221.498760273659</v>
      </c>
      <c r="E73" s="4">
        <f>Data!F$502*Data!F74/Data!F73</f>
        <v>12143.95447872588</v>
      </c>
      <c r="G73" s="5">
        <f>$L$2*B73/Data!C$502+$M$2*C73/Data!D$502+$N$2*D73/Data!E$502+$O$2*E73/Data!F$502</f>
        <v>10002.915935969882</v>
      </c>
      <c r="I73" s="5">
        <f t="shared" si="2"/>
        <v>-2.915935969882412</v>
      </c>
    </row>
    <row r="74" spans="1:9" ht="15">
      <c r="A74" s="2">
        <f>Data!A75</f>
        <v>73</v>
      </c>
      <c r="B74" s="4">
        <f>Data!C$502*Data!C75/Data!C74</f>
        <v>10980.231975484607</v>
      </c>
      <c r="C74" s="4">
        <f>Data!D$502*Data!D75/Data!D74</f>
        <v>5164.7734201256435</v>
      </c>
      <c r="D74" s="4">
        <f>Data!E$502*Data!E75/Data!E74</f>
        <v>4177.948684472599</v>
      </c>
      <c r="E74" s="4">
        <f>Data!F$502*Data!F75/Data!F74</f>
        <v>11871.007704299864</v>
      </c>
      <c r="G74" s="5">
        <f>$L$2*B74/Data!C$502+$M$2*C74/Data!D$502+$N$2*D74/Data!E$502+$O$2*E74/Data!F$502</f>
        <v>9932.082640460576</v>
      </c>
      <c r="I74" s="5">
        <f t="shared" si="2"/>
        <v>67.91735953942407</v>
      </c>
    </row>
    <row r="75" spans="1:9" ht="15">
      <c r="A75" s="2">
        <f>Data!A76</f>
        <v>74</v>
      </c>
      <c r="B75" s="4">
        <f>Data!C$502*Data!C76/Data!C75</f>
        <v>10879.834311951707</v>
      </c>
      <c r="C75" s="4">
        <f>Data!D$502*Data!D76/Data!D75</f>
        <v>5135.879796148381</v>
      </c>
      <c r="D75" s="4">
        <f>Data!E$502*Data!E76/Data!E75</f>
        <v>4163.43286832076</v>
      </c>
      <c r="E75" s="4">
        <f>Data!F$502*Data!F76/Data!F75</f>
        <v>12121.58501210072</v>
      </c>
      <c r="G75" s="5">
        <f>$L$2*B75/Data!C$502+$M$2*C75/Data!D$502+$N$2*D75/Data!E$502+$O$2*E75/Data!F$502</f>
        <v>9917.274393420286</v>
      </c>
      <c r="I75" s="5">
        <f t="shared" si="2"/>
        <v>82.72560657971371</v>
      </c>
    </row>
    <row r="76" spans="1:9" ht="15">
      <c r="A76" s="2">
        <f>Data!A77</f>
        <v>75</v>
      </c>
      <c r="B76" s="4">
        <f>Data!C$502*Data!C77/Data!C76</f>
        <v>11035.45373271593</v>
      </c>
      <c r="C76" s="4">
        <f>Data!D$502*Data!D77/Data!D76</f>
        <v>5176.2123435976255</v>
      </c>
      <c r="D76" s="4">
        <f>Data!E$502*Data!E77/Data!E76</f>
        <v>4224.891129458526</v>
      </c>
      <c r="E76" s="4">
        <f>Data!F$502*Data!F77/Data!F76</f>
        <v>11983.7646217969</v>
      </c>
      <c r="G76" s="5">
        <f>$L$2*B76/Data!C$502+$M$2*C76/Data!D$502+$N$2*D76/Data!E$502+$O$2*E76/Data!F$502</f>
        <v>9988.614756502506</v>
      </c>
      <c r="I76" s="5">
        <f t="shared" si="2"/>
        <v>11.38524349749423</v>
      </c>
    </row>
    <row r="77" spans="1:9" ht="15">
      <c r="A77" s="2">
        <f>Data!A78</f>
        <v>76</v>
      </c>
      <c r="B77" s="4">
        <f>Data!C$502*Data!C78/Data!C77</f>
        <v>11104.05948233584</v>
      </c>
      <c r="C77" s="4">
        <f>Data!D$502*Data!D78/Data!D77</f>
        <v>5247.452961383362</v>
      </c>
      <c r="D77" s="4">
        <f>Data!E$502*Data!E78/Data!E77</f>
        <v>4286.5609758510745</v>
      </c>
      <c r="E77" s="4">
        <f>Data!F$502*Data!F78/Data!F77</f>
        <v>12173.838687350446</v>
      </c>
      <c r="G77" s="5">
        <f>$L$2*B77/Data!C$502+$M$2*C77/Data!D$502+$N$2*D77/Data!E$502+$O$2*E77/Data!F$502</f>
        <v>10100.888397158236</v>
      </c>
      <c r="I77" s="5">
        <f t="shared" si="2"/>
        <v>-100.88839715823633</v>
      </c>
    </row>
    <row r="78" spans="1:9" ht="15">
      <c r="A78" s="2">
        <f>Data!A79</f>
        <v>77</v>
      </c>
      <c r="B78" s="4">
        <f>Data!C$502*Data!C79/Data!C78</f>
        <v>11017.73293233759</v>
      </c>
      <c r="C78" s="4">
        <f>Data!D$502*Data!D79/Data!D78</f>
        <v>5166.59220301098</v>
      </c>
      <c r="D78" s="4">
        <f>Data!E$502*Data!E79/Data!E78</f>
        <v>4184.700957658537</v>
      </c>
      <c r="E78" s="4">
        <f>Data!F$502*Data!F79/Data!F78</f>
        <v>12154.503637358332</v>
      </c>
      <c r="G78" s="5">
        <f>$L$2*B78/Data!C$502+$M$2*C78/Data!D$502+$N$2*D78/Data!E$502+$O$2*E78/Data!F$502</f>
        <v>9995.563073960438</v>
      </c>
      <c r="I78" s="5">
        <f t="shared" si="2"/>
        <v>4.436926039561513</v>
      </c>
    </row>
    <row r="79" spans="1:9" ht="15">
      <c r="A79" s="2">
        <f>Data!A80</f>
        <v>78</v>
      </c>
      <c r="B79" s="4">
        <f>Data!C$502*Data!C80/Data!C79</f>
        <v>10996.98922410781</v>
      </c>
      <c r="C79" s="4">
        <f>Data!D$502*Data!D80/Data!D79</f>
        <v>5173.544422034122</v>
      </c>
      <c r="D79" s="4">
        <f>Data!E$502*Data!E80/Data!E79</f>
        <v>4168.425621945177</v>
      </c>
      <c r="E79" s="4">
        <f>Data!F$502*Data!F80/Data!F79</f>
        <v>12041.536654559668</v>
      </c>
      <c r="G79" s="5">
        <f>$L$2*B79/Data!C$502+$M$2*C79/Data!D$502+$N$2*D79/Data!E$502+$O$2*E79/Data!F$502</f>
        <v>9969.380123974825</v>
      </c>
      <c r="I79" s="5">
        <f t="shared" si="2"/>
        <v>30.619876025175472</v>
      </c>
    </row>
    <row r="80" spans="1:9" ht="15">
      <c r="A80" s="2">
        <f>Data!A81</f>
        <v>79</v>
      </c>
      <c r="B80" s="4">
        <f>Data!C$502*Data!C81/Data!C80</f>
        <v>11103.156332678102</v>
      </c>
      <c r="C80" s="4">
        <f>Data!D$502*Data!D81/Data!D80</f>
        <v>5221.942838163248</v>
      </c>
      <c r="D80" s="4">
        <f>Data!E$502*Data!E81/Data!E80</f>
        <v>4260.622549233449</v>
      </c>
      <c r="E80" s="4">
        <f>Data!F$502*Data!F81/Data!F80</f>
        <v>11993.149181198374</v>
      </c>
      <c r="G80" s="5">
        <f>$L$2*B80/Data!C$502+$M$2*C80/Data!D$502+$N$2*D80/Data!E$502+$O$2*E80/Data!F$502</f>
        <v>10049.599579242606</v>
      </c>
      <c r="I80" s="5">
        <f t="shared" si="2"/>
        <v>-49.599579242605614</v>
      </c>
    </row>
    <row r="81" spans="1:9" ht="15">
      <c r="A81" s="2">
        <f>Data!A82</f>
        <v>80</v>
      </c>
      <c r="B81" s="4">
        <f>Data!C$502*Data!C82/Data!C81</f>
        <v>11064.905147490403</v>
      </c>
      <c r="C81" s="4">
        <f>Data!D$502*Data!D82/Data!D81</f>
        <v>5227.922253074176</v>
      </c>
      <c r="D81" s="4">
        <f>Data!E$502*Data!E82/Data!E81</f>
        <v>4277.577243716107</v>
      </c>
      <c r="E81" s="4">
        <f>Data!F$502*Data!F82/Data!F81</f>
        <v>11978.670673931325</v>
      </c>
      <c r="G81" s="5">
        <f>$L$2*B81/Data!C$502+$M$2*C81/Data!D$502+$N$2*D81/Data!E$502+$O$2*E81/Data!F$502</f>
        <v>10040.76900510941</v>
      </c>
      <c r="I81" s="5">
        <f t="shared" si="2"/>
        <v>-40.7690051094105</v>
      </c>
    </row>
    <row r="82" spans="1:9" ht="15">
      <c r="A82" s="2">
        <f>Data!A83</f>
        <v>81</v>
      </c>
      <c r="B82" s="4">
        <f>Data!C$502*Data!C83/Data!C82</f>
        <v>11002.08343240131</v>
      </c>
      <c r="C82" s="4">
        <f>Data!D$502*Data!D83/Data!D82</f>
        <v>5200.330096608834</v>
      </c>
      <c r="D82" s="4">
        <f>Data!E$502*Data!E83/Data!E82</f>
        <v>4219.657129834002</v>
      </c>
      <c r="E82" s="4">
        <f>Data!F$502*Data!F83/Data!F82</f>
        <v>12084.419323683616</v>
      </c>
      <c r="G82" s="5">
        <f>$L$2*B82/Data!C$502+$M$2*C82/Data!D$502+$N$2*D82/Data!E$502+$O$2*E82/Data!F$502</f>
        <v>10005.954882698981</v>
      </c>
      <c r="I82" s="5">
        <f t="shared" si="2"/>
        <v>-5.954882698981237</v>
      </c>
    </row>
    <row r="83" spans="1:9" ht="15">
      <c r="A83" s="2">
        <f>Data!A84</f>
        <v>82</v>
      </c>
      <c r="B83" s="4">
        <f>Data!C$502*Data!C84/Data!C83</f>
        <v>10994.444968182463</v>
      </c>
      <c r="C83" s="4">
        <f>Data!D$502*Data!D84/Data!D83</f>
        <v>5232.15695450142</v>
      </c>
      <c r="D83" s="4">
        <f>Data!E$502*Data!E84/Data!E83</f>
        <v>4249.39513927358</v>
      </c>
      <c r="E83" s="4">
        <f>Data!F$502*Data!F84/Data!F83</f>
        <v>12081.394432249646</v>
      </c>
      <c r="G83" s="5">
        <f>$L$2*B83/Data!C$502+$M$2*C83/Data!D$502+$N$2*D83/Data!E$502+$O$2*E83/Data!F$502</f>
        <v>10028.086760434531</v>
      </c>
      <c r="I83" s="5">
        <f t="shared" si="2"/>
        <v>-28.086760434531243</v>
      </c>
    </row>
    <row r="84" spans="1:9" ht="15">
      <c r="A84" s="2">
        <f>Data!A85</f>
        <v>83</v>
      </c>
      <c r="B84" s="4">
        <f>Data!C$502*Data!C85/Data!C84</f>
        <v>11048.15550293564</v>
      </c>
      <c r="C84" s="4">
        <f>Data!D$502*Data!D85/Data!D84</f>
        <v>5214.7146375275215</v>
      </c>
      <c r="D84" s="4">
        <f>Data!E$502*Data!E85/Data!E84</f>
        <v>4230.699550603156</v>
      </c>
      <c r="E84" s="4">
        <f>Data!F$502*Data!F85/Data!F84</f>
        <v>11966.049935447292</v>
      </c>
      <c r="G84" s="5">
        <f>$L$2*B84/Data!C$502+$M$2*C84/Data!D$502+$N$2*D84/Data!E$502+$O$2*E84/Data!F$502</f>
        <v>10013.873365680165</v>
      </c>
      <c r="I84" s="5">
        <f t="shared" si="2"/>
        <v>-13.87336568016508</v>
      </c>
    </row>
    <row r="85" spans="1:9" ht="15">
      <c r="A85" s="2">
        <f>Data!A86</f>
        <v>84</v>
      </c>
      <c r="B85" s="4">
        <f>Data!C$502*Data!C86/Data!C85</f>
        <v>11040.866714290822</v>
      </c>
      <c r="C85" s="4">
        <f>Data!D$502*Data!D86/Data!D85</f>
        <v>5203.250861452442</v>
      </c>
      <c r="D85" s="4">
        <f>Data!E$502*Data!E86/Data!E85</f>
        <v>4260.880970030609</v>
      </c>
      <c r="E85" s="4">
        <f>Data!F$502*Data!F86/Data!F85</f>
        <v>12087.098517019922</v>
      </c>
      <c r="G85" s="5">
        <f>$L$2*B85/Data!C$502+$M$2*C85/Data!D$502+$N$2*D85/Data!E$502+$O$2*E85/Data!F$502</f>
        <v>10031.914930425643</v>
      </c>
      <c r="I85" s="5">
        <f t="shared" si="2"/>
        <v>-31.914930425642524</v>
      </c>
    </row>
    <row r="86" spans="1:9" ht="15">
      <c r="A86" s="2">
        <f>Data!A87</f>
        <v>85</v>
      </c>
      <c r="B86" s="4">
        <f>Data!C$502*Data!C87/Data!C86</f>
        <v>11010.526982628839</v>
      </c>
      <c r="C86" s="4">
        <f>Data!D$502*Data!D87/Data!D86</f>
        <v>5194.131432838728</v>
      </c>
      <c r="D86" s="4">
        <f>Data!E$502*Data!E87/Data!E86</f>
        <v>4226.233711686282</v>
      </c>
      <c r="E86" s="4">
        <f>Data!F$502*Data!F87/Data!F86</f>
        <v>12086.285428742392</v>
      </c>
      <c r="G86" s="5">
        <f>$L$2*B86/Data!C$502+$M$2*C86/Data!D$502+$N$2*D86/Data!E$502+$O$2*E86/Data!F$502</f>
        <v>10007.307672098663</v>
      </c>
      <c r="I86" s="5">
        <f t="shared" si="2"/>
        <v>-7.307672098662806</v>
      </c>
    </row>
    <row r="87" spans="1:9" ht="15">
      <c r="A87" s="2">
        <f>Data!A88</f>
        <v>86</v>
      </c>
      <c r="B87" s="4">
        <f>Data!C$502*Data!C88/Data!C87</f>
        <v>11023.778340118775</v>
      </c>
      <c r="C87" s="4">
        <f>Data!D$502*Data!D88/Data!D87</f>
        <v>5227.47425443441</v>
      </c>
      <c r="D87" s="4">
        <f>Data!E$502*Data!E88/Data!E87</f>
        <v>4264.998201248614</v>
      </c>
      <c r="E87" s="4">
        <f>Data!F$502*Data!F88/Data!F87</f>
        <v>12046.328586680436</v>
      </c>
      <c r="G87" s="5">
        <f>$L$2*B87/Data!C$502+$M$2*C87/Data!D$502+$N$2*D87/Data!E$502+$O$2*E87/Data!F$502</f>
        <v>10033.879297134215</v>
      </c>
      <c r="I87" s="5">
        <f t="shared" si="2"/>
        <v>-33.87929713421545</v>
      </c>
    </row>
    <row r="88" spans="1:9" ht="15">
      <c r="A88" s="2">
        <f>Data!A89</f>
        <v>87</v>
      </c>
      <c r="B88" s="4">
        <f>Data!C$502*Data!C89/Data!C88</f>
        <v>11110.880757101684</v>
      </c>
      <c r="C88" s="4">
        <f>Data!D$502*Data!D89/Data!D88</f>
        <v>5226.793056116269</v>
      </c>
      <c r="D88" s="4">
        <f>Data!E$502*Data!E89/Data!E88</f>
        <v>4252.846195531287</v>
      </c>
      <c r="E88" s="4">
        <f>Data!F$502*Data!F89/Data!F88</f>
        <v>12104.543341162997</v>
      </c>
      <c r="G88" s="5">
        <f>$L$2*B88/Data!C$502+$M$2*C88/Data!D$502+$N$2*D88/Data!E$502+$O$2*E88/Data!F$502</f>
        <v>10071.918484048578</v>
      </c>
      <c r="I88" s="5">
        <f t="shared" si="2"/>
        <v>-71.91848404857774</v>
      </c>
    </row>
    <row r="89" spans="1:9" ht="15">
      <c r="A89" s="2">
        <f>Data!A90</f>
        <v>88</v>
      </c>
      <c r="B89" s="4">
        <f>Data!C$502*Data!C90/Data!C89</f>
        <v>11047.58956210799</v>
      </c>
      <c r="C89" s="4">
        <f>Data!D$502*Data!D90/Data!D89</f>
        <v>5223.7026332691075</v>
      </c>
      <c r="D89" s="4">
        <f>Data!E$502*Data!E90/Data!E89</f>
        <v>4251.39027515709</v>
      </c>
      <c r="E89" s="4">
        <f>Data!F$502*Data!F90/Data!F89</f>
        <v>12067.250400749888</v>
      </c>
      <c r="G89" s="5">
        <f>$L$2*B89/Data!C$502+$M$2*C89/Data!D$502+$N$2*D89/Data!E$502+$O$2*E89/Data!F$502</f>
        <v>10040.60904307944</v>
      </c>
      <c r="I89" s="5">
        <f t="shared" si="2"/>
        <v>-40.60904307943929</v>
      </c>
    </row>
    <row r="90" spans="1:9" ht="15">
      <c r="A90" s="2">
        <f>Data!A91</f>
        <v>89</v>
      </c>
      <c r="B90" s="4">
        <f>Data!C$502*Data!C91/Data!C90</f>
        <v>11018.296094996433</v>
      </c>
      <c r="C90" s="4">
        <f>Data!D$502*Data!D91/Data!D90</f>
        <v>5186.539584664536</v>
      </c>
      <c r="D90" s="4">
        <f>Data!E$502*Data!E91/Data!E90</f>
        <v>4218.191048682515</v>
      </c>
      <c r="E90" s="4">
        <f>Data!F$502*Data!F91/Data!F90</f>
        <v>12040.460567312532</v>
      </c>
      <c r="G90" s="5">
        <f>$L$2*B90/Data!C$502+$M$2*C90/Data!D$502+$N$2*D90/Data!E$502+$O$2*E90/Data!F$502</f>
        <v>9996.208611966622</v>
      </c>
      <c r="I90" s="5">
        <f t="shared" si="2"/>
        <v>3.791388033378098</v>
      </c>
    </row>
    <row r="91" spans="1:9" ht="15">
      <c r="A91" s="2">
        <f>Data!A92</f>
        <v>90</v>
      </c>
      <c r="B91" s="4">
        <f>Data!C$502*Data!C92/Data!C91</f>
        <v>11048.682113578436</v>
      </c>
      <c r="C91" s="4">
        <f>Data!D$502*Data!D92/Data!D91</f>
        <v>5160.8138265518455</v>
      </c>
      <c r="D91" s="4">
        <f>Data!E$502*Data!E92/Data!E91</f>
        <v>4191.988603842093</v>
      </c>
      <c r="E91" s="4">
        <f>Data!F$502*Data!F92/Data!F91</f>
        <v>11875.416031755485</v>
      </c>
      <c r="G91" s="5">
        <f>$L$2*B91/Data!C$502+$M$2*C91/Data!D$502+$N$2*D91/Data!E$502+$O$2*E91/Data!F$502</f>
        <v>9958.694038898382</v>
      </c>
      <c r="I91" s="5">
        <f t="shared" si="2"/>
        <v>41.30596110161787</v>
      </c>
    </row>
    <row r="92" spans="1:9" ht="15">
      <c r="A92" s="2">
        <f>Data!A93</f>
        <v>91</v>
      </c>
      <c r="B92" s="4">
        <f>Data!C$502*Data!C93/Data!C92</f>
        <v>11015.475745326077</v>
      </c>
      <c r="C92" s="4">
        <f>Data!D$502*Data!D93/Data!D92</f>
        <v>5192.560196005739</v>
      </c>
      <c r="D92" s="4">
        <f>Data!E$502*Data!E93/Data!E92</f>
        <v>4249.667369255902</v>
      </c>
      <c r="E92" s="4">
        <f>Data!F$502*Data!F93/Data!F92</f>
        <v>12174.108778938635</v>
      </c>
      <c r="G92" s="5">
        <f>$L$2*B92/Data!C$502+$M$2*C92/Data!D$502+$N$2*D92/Data!E$502+$O$2*E92/Data!F$502</f>
        <v>10028.3699314331</v>
      </c>
      <c r="I92" s="5">
        <f t="shared" si="2"/>
        <v>-28.369931433100646</v>
      </c>
    </row>
    <row r="93" spans="1:9" ht="15">
      <c r="A93" s="2">
        <f>Data!A94</f>
        <v>92</v>
      </c>
      <c r="B93" s="4">
        <f>Data!C$502*Data!C94/Data!C93</f>
        <v>10984.37024575834</v>
      </c>
      <c r="C93" s="4">
        <f>Data!D$502*Data!D94/Data!D93</f>
        <v>5184.507614622657</v>
      </c>
      <c r="D93" s="4">
        <f>Data!E$502*Data!E94/Data!E93</f>
        <v>4223.7209998331655</v>
      </c>
      <c r="E93" s="4">
        <f>Data!F$502*Data!F94/Data!F93</f>
        <v>12032.49668038521</v>
      </c>
      <c r="G93" s="5">
        <f>$L$2*B93/Data!C$502+$M$2*C93/Data!D$502+$N$2*D93/Data!E$502+$O$2*E93/Data!F$502</f>
        <v>9982.705374611609</v>
      </c>
      <c r="I93" s="5">
        <f t="shared" si="2"/>
        <v>17.29462538839107</v>
      </c>
    </row>
    <row r="94" spans="1:9" ht="15">
      <c r="A94" s="2">
        <f>Data!A95</f>
        <v>93</v>
      </c>
      <c r="B94" s="4">
        <f>Data!C$502*Data!C95/Data!C94</f>
        <v>10952.810805080004</v>
      </c>
      <c r="C94" s="4">
        <f>Data!D$502*Data!D95/Data!D94</f>
        <v>5202.294742629817</v>
      </c>
      <c r="D94" s="4">
        <f>Data!E$502*Data!E95/Data!E94</f>
        <v>4183.509358030919</v>
      </c>
      <c r="E94" s="4">
        <f>Data!F$502*Data!F95/Data!F94</f>
        <v>12046.765798861203</v>
      </c>
      <c r="G94" s="5">
        <f>$L$2*B94/Data!C$502+$M$2*C94/Data!D$502+$N$2*D94/Data!E$502+$O$2*E94/Data!F$502</f>
        <v>9974.383331754021</v>
      </c>
      <c r="I94" s="5">
        <f t="shared" si="2"/>
        <v>25.61666824597887</v>
      </c>
    </row>
    <row r="95" spans="1:9" ht="15">
      <c r="A95" s="2">
        <f>Data!A96</f>
        <v>94</v>
      </c>
      <c r="B95" s="4">
        <f>Data!C$502*Data!C96/Data!C95</f>
        <v>11171.506696734481</v>
      </c>
      <c r="C95" s="4">
        <f>Data!D$502*Data!D96/Data!D95</f>
        <v>5243.344814216478</v>
      </c>
      <c r="D95" s="4">
        <f>Data!E$502*Data!E96/Data!E95</f>
        <v>4293.514352578137</v>
      </c>
      <c r="E95" s="4">
        <f>Data!F$502*Data!F96/Data!F95</f>
        <v>12107.376664657506</v>
      </c>
      <c r="G95" s="5">
        <f>$L$2*B95/Data!C$502+$M$2*C95/Data!D$502+$N$2*D95/Data!E$502+$O$2*E95/Data!F$502</f>
        <v>10113.568201599506</v>
      </c>
      <c r="I95" s="5">
        <f t="shared" si="2"/>
        <v>-113.56820159950621</v>
      </c>
    </row>
    <row r="96" spans="1:9" ht="15">
      <c r="A96" s="2">
        <f>Data!A97</f>
        <v>95</v>
      </c>
      <c r="B96" s="4">
        <f>Data!C$502*Data!C97/Data!C96</f>
        <v>11014.086770722677</v>
      </c>
      <c r="C96" s="4">
        <f>Data!D$502*Data!D97/Data!D96</f>
        <v>5193.421715877794</v>
      </c>
      <c r="D96" s="4">
        <f>Data!E$502*Data!E97/Data!E96</f>
        <v>4221.736311234095</v>
      </c>
      <c r="E96" s="4">
        <f>Data!F$502*Data!F97/Data!F96</f>
        <v>11989.949231289675</v>
      </c>
      <c r="G96" s="5">
        <f>$L$2*B96/Data!C$502+$M$2*C96/Data!D$502+$N$2*D96/Data!E$502+$O$2*E96/Data!F$502</f>
        <v>9991.078543088168</v>
      </c>
      <c r="I96" s="5">
        <f t="shared" si="2"/>
        <v>8.921456911832138</v>
      </c>
    </row>
    <row r="97" spans="1:9" ht="15">
      <c r="A97" s="2">
        <f>Data!A98</f>
        <v>96</v>
      </c>
      <c r="B97" s="4">
        <f>Data!C$502*Data!C98/Data!C97</f>
        <v>10988.23079825493</v>
      </c>
      <c r="C97" s="4">
        <f>Data!D$502*Data!D98/Data!D97</f>
        <v>5180.262077584965</v>
      </c>
      <c r="D97" s="4">
        <f>Data!E$502*Data!E98/Data!E97</f>
        <v>4233.226572209292</v>
      </c>
      <c r="E97" s="4">
        <f>Data!F$502*Data!F98/Data!F97</f>
        <v>12007.240989590016</v>
      </c>
      <c r="G97" s="5">
        <f>$L$2*B97/Data!C$502+$M$2*C97/Data!D$502+$N$2*D97/Data!E$502+$O$2*E97/Data!F$502</f>
        <v>9979.69752369139</v>
      </c>
      <c r="I97" s="5">
        <f t="shared" si="2"/>
        <v>20.302476308610494</v>
      </c>
    </row>
    <row r="98" spans="1:9" ht="15">
      <c r="A98" s="2">
        <f>Data!A99</f>
        <v>97</v>
      </c>
      <c r="B98" s="4">
        <f>Data!C$502*Data!C99/Data!C98</f>
        <v>11037.571883624927</v>
      </c>
      <c r="C98" s="4">
        <f>Data!D$502*Data!D99/Data!D98</f>
        <v>5252.305009002058</v>
      </c>
      <c r="D98" s="4">
        <f>Data!E$502*Data!E99/Data!E98</f>
        <v>4251.827208973323</v>
      </c>
      <c r="E98" s="4">
        <f>Data!F$502*Data!F99/Data!F98</f>
        <v>12095.635418734539</v>
      </c>
      <c r="G98" s="5">
        <f>$L$2*B98/Data!C$502+$M$2*C98/Data!D$502+$N$2*D98/Data!E$502+$O$2*E98/Data!F$502</f>
        <v>10058.316073239148</v>
      </c>
      <c r="I98" s="5">
        <f t="shared" si="2"/>
        <v>-58.316073239147954</v>
      </c>
    </row>
    <row r="99" spans="1:9" ht="15">
      <c r="A99" s="2">
        <f>Data!A100</f>
        <v>98</v>
      </c>
      <c r="B99" s="4">
        <f>Data!C$502*Data!C100/Data!C99</f>
        <v>10949.042889503706</v>
      </c>
      <c r="C99" s="4">
        <f>Data!D$502*Data!D100/Data!D99</f>
        <v>5141.69869572133</v>
      </c>
      <c r="D99" s="4">
        <f>Data!E$502*Data!E100/Data!E99</f>
        <v>4183.431545000862</v>
      </c>
      <c r="E99" s="4">
        <f>Data!F$502*Data!F100/Data!F99</f>
        <v>11825.204010604099</v>
      </c>
      <c r="G99" s="5">
        <f>$L$2*B99/Data!C$502+$M$2*C99/Data!D$502+$N$2*D99/Data!E$502+$O$2*E99/Data!F$502</f>
        <v>9901.111194021087</v>
      </c>
      <c r="I99" s="5">
        <f t="shared" si="2"/>
        <v>98.8888059789133</v>
      </c>
    </row>
    <row r="100" spans="1:9" ht="15">
      <c r="A100" s="2">
        <f>Data!A101</f>
        <v>99</v>
      </c>
      <c r="B100" s="4">
        <f>Data!C$502*Data!C101/Data!C100</f>
        <v>11038.586853535366</v>
      </c>
      <c r="C100" s="4">
        <f>Data!D$502*Data!D101/Data!D100</f>
        <v>5176.947589267053</v>
      </c>
      <c r="D100" s="4">
        <f>Data!E$502*Data!E101/Data!E100</f>
        <v>4238.822357526711</v>
      </c>
      <c r="E100" s="4">
        <f>Data!F$502*Data!F101/Data!F100</f>
        <v>12109.21878175758</v>
      </c>
      <c r="G100" s="5">
        <f>$L$2*B100/Data!C$502+$M$2*C100/Data!D$502+$N$2*D100/Data!E$502+$O$2*E100/Data!F$502</f>
        <v>10014.369792903937</v>
      </c>
      <c r="I100" s="5">
        <f t="shared" si="2"/>
        <v>-14.369792903937196</v>
      </c>
    </row>
    <row r="101" spans="1:9" ht="15">
      <c r="A101" s="2">
        <f>Data!A102</f>
        <v>100</v>
      </c>
      <c r="B101" s="4">
        <f>Data!C$502*Data!C102/Data!C101</f>
        <v>11044.749291239148</v>
      </c>
      <c r="C101" s="4">
        <f>Data!D$502*Data!D102/Data!D101</f>
        <v>5167.308129307145</v>
      </c>
      <c r="D101" s="4">
        <f>Data!E$502*Data!E102/Data!E101</f>
        <v>4203.067266850171</v>
      </c>
      <c r="E101" s="4">
        <f>Data!F$502*Data!F102/Data!F101</f>
        <v>11800.797543533765</v>
      </c>
      <c r="G101" s="5">
        <f>$L$2*B101/Data!C$502+$M$2*C101/Data!D$502+$N$2*D101/Data!E$502+$O$2*E101/Data!F$502</f>
        <v>9951.207054915183</v>
      </c>
      <c r="I101" s="5">
        <f t="shared" si="2"/>
        <v>48.79294508481689</v>
      </c>
    </row>
    <row r="102" spans="1:9" ht="15">
      <c r="A102" s="2">
        <f>Data!A103</f>
        <v>101</v>
      </c>
      <c r="B102" s="4">
        <f>Data!C$502*Data!C103/Data!C102</f>
        <v>11086.568606962135</v>
      </c>
      <c r="C102" s="4">
        <f>Data!D$502*Data!D103/Data!D102</f>
        <v>5255.543964159918</v>
      </c>
      <c r="D102" s="4">
        <f>Data!E$502*Data!E103/Data!E102</f>
        <v>4309.664525849927</v>
      </c>
      <c r="E102" s="4">
        <f>Data!F$502*Data!F103/Data!F102</f>
        <v>11932.665575721265</v>
      </c>
      <c r="G102" s="5">
        <f>$L$2*B102/Data!C$502+$M$2*C102/Data!D$502+$N$2*D102/Data!E$502+$O$2*E102/Data!F$502</f>
        <v>10064.50368621423</v>
      </c>
      <c r="I102" s="5">
        <f t="shared" si="2"/>
        <v>-64.50368621422967</v>
      </c>
    </row>
    <row r="103" spans="1:9" ht="15">
      <c r="A103" s="2">
        <f>Data!A104</f>
        <v>102</v>
      </c>
      <c r="B103" s="4">
        <f>Data!C$502*Data!C104/Data!C103</f>
        <v>11058.257154609915</v>
      </c>
      <c r="C103" s="4">
        <f>Data!D$502*Data!D104/Data!D103</f>
        <v>5204.424166546283</v>
      </c>
      <c r="D103" s="4">
        <f>Data!E$502*Data!E104/Data!E103</f>
        <v>4232.702127027702</v>
      </c>
      <c r="E103" s="4">
        <f>Data!F$502*Data!F104/Data!F103</f>
        <v>12162.574809216205</v>
      </c>
      <c r="G103" s="5">
        <f>$L$2*B103/Data!C$502+$M$2*C103/Data!D$502+$N$2*D103/Data!E$502+$O$2*E103/Data!F$502</f>
        <v>10044.809215597274</v>
      </c>
      <c r="I103" s="5">
        <f t="shared" si="2"/>
        <v>-44.80921559727358</v>
      </c>
    </row>
    <row r="104" spans="1:9" ht="15">
      <c r="A104" s="2">
        <f>Data!A105</f>
        <v>103</v>
      </c>
      <c r="B104" s="4">
        <f>Data!C$502*Data!C105/Data!C104</f>
        <v>11045.331181021465</v>
      </c>
      <c r="C104" s="4">
        <f>Data!D$502*Data!D105/Data!D104</f>
        <v>5177.591424907838</v>
      </c>
      <c r="D104" s="4">
        <f>Data!E$502*Data!E105/Data!E104</f>
        <v>4207.186884730545</v>
      </c>
      <c r="E104" s="4">
        <f>Data!F$502*Data!F105/Data!F104</f>
        <v>12108.913113365123</v>
      </c>
      <c r="G104" s="5">
        <f>$L$2*B104/Data!C$502+$M$2*C104/Data!D$502+$N$2*D104/Data!E$502+$O$2*E104/Data!F$502</f>
        <v>10009.653628659416</v>
      </c>
      <c r="I104" s="5">
        <f t="shared" si="2"/>
        <v>-9.653628659416427</v>
      </c>
    </row>
    <row r="105" spans="1:9" ht="15">
      <c r="A105" s="2">
        <f>Data!A106</f>
        <v>104</v>
      </c>
      <c r="B105" s="4">
        <f>Data!C$502*Data!C106/Data!C105</f>
        <v>11017.294684878072</v>
      </c>
      <c r="C105" s="4">
        <f>Data!D$502*Data!D106/Data!D105</f>
        <v>5187.635584085461</v>
      </c>
      <c r="D105" s="4">
        <f>Data!E$502*Data!E106/Data!E105</f>
        <v>4204.313538273893</v>
      </c>
      <c r="E105" s="4">
        <f>Data!F$502*Data!F106/Data!F105</f>
        <v>12047.632525551579</v>
      </c>
      <c r="G105" s="5">
        <f>$L$2*B105/Data!C$502+$M$2*C105/Data!D$502+$N$2*D105/Data!E$502+$O$2*E105/Data!F$502</f>
        <v>9994.389328974572</v>
      </c>
      <c r="I105" s="5">
        <f t="shared" si="2"/>
        <v>5.610671025428019</v>
      </c>
    </row>
    <row r="106" spans="1:9" ht="15">
      <c r="A106" s="2">
        <f>Data!A107</f>
        <v>105</v>
      </c>
      <c r="B106" s="4">
        <f>Data!C$502*Data!C107/Data!C106</f>
        <v>11013.979998314404</v>
      </c>
      <c r="C106" s="4">
        <f>Data!D$502*Data!D107/Data!D106</f>
        <v>5201.858183576437</v>
      </c>
      <c r="D106" s="4">
        <f>Data!E$502*Data!E107/Data!E106</f>
        <v>4221.687773051074</v>
      </c>
      <c r="E106" s="4">
        <f>Data!F$502*Data!F107/Data!F106</f>
        <v>12082.750895665753</v>
      </c>
      <c r="G106" s="5">
        <f>$L$2*B106/Data!C$502+$M$2*C106/Data!D$502+$N$2*D106/Data!E$502+$O$2*E106/Data!F$502</f>
        <v>10011.35684562339</v>
      </c>
      <c r="I106" s="5">
        <f t="shared" si="2"/>
        <v>-11.356845623389745</v>
      </c>
    </row>
    <row r="107" spans="1:9" ht="15">
      <c r="A107" s="2">
        <f>Data!A108</f>
        <v>106</v>
      </c>
      <c r="B107" s="4">
        <f>Data!C$502*Data!C108/Data!C107</f>
        <v>11019.955202789959</v>
      </c>
      <c r="C107" s="4">
        <f>Data!D$502*Data!D108/Data!D107</f>
        <v>5219.510877091284</v>
      </c>
      <c r="D107" s="4">
        <f>Data!E$502*Data!E108/Data!E107</f>
        <v>4272.205079891414</v>
      </c>
      <c r="E107" s="4">
        <f>Data!F$502*Data!F108/Data!F107</f>
        <v>11964.720206298683</v>
      </c>
      <c r="G107" s="5">
        <f>$L$2*B107/Data!C$502+$M$2*C107/Data!D$502+$N$2*D107/Data!E$502+$O$2*E107/Data!F$502</f>
        <v>10016.005979943791</v>
      </c>
      <c r="I107" s="5">
        <f t="shared" si="2"/>
        <v>-16.005979943791317</v>
      </c>
    </row>
    <row r="108" spans="1:9" ht="15">
      <c r="A108" s="2">
        <f>Data!A109</f>
        <v>107</v>
      </c>
      <c r="B108" s="4">
        <f>Data!C$502*Data!C109/Data!C108</f>
        <v>10944.54481025472</v>
      </c>
      <c r="C108" s="4">
        <f>Data!D$502*Data!D109/Data!D108</f>
        <v>5181.3353427820175</v>
      </c>
      <c r="D108" s="4">
        <f>Data!E$502*Data!E109/Data!E108</f>
        <v>4200.521826954246</v>
      </c>
      <c r="E108" s="4">
        <f>Data!F$502*Data!F109/Data!F108</f>
        <v>12085.420121926423</v>
      </c>
      <c r="G108" s="5">
        <f>$L$2*B108/Data!C$502+$M$2*C108/Data!D$502+$N$2*D108/Data!E$502+$O$2*E108/Data!F$502</f>
        <v>9969.748368748424</v>
      </c>
      <c r="I108" s="5">
        <f t="shared" si="2"/>
        <v>30.251631251576327</v>
      </c>
    </row>
    <row r="109" spans="1:9" ht="15">
      <c r="A109" s="2">
        <f>Data!A110</f>
        <v>108</v>
      </c>
      <c r="B109" s="4">
        <f>Data!C$502*Data!C110/Data!C109</f>
        <v>11072.094581459241</v>
      </c>
      <c r="C109" s="4">
        <f>Data!D$502*Data!D110/Data!D109</f>
        <v>5204.68885887045</v>
      </c>
      <c r="D109" s="4">
        <f>Data!E$502*Data!E110/Data!E109</f>
        <v>4223.242068092291</v>
      </c>
      <c r="E109" s="4">
        <f>Data!F$502*Data!F110/Data!F109</f>
        <v>11995.77357224845</v>
      </c>
      <c r="G109" s="5">
        <f>$L$2*B109/Data!C$502+$M$2*C109/Data!D$502+$N$2*D109/Data!E$502+$O$2*E109/Data!F$502</f>
        <v>10019.960536771217</v>
      </c>
      <c r="I109" s="5">
        <f t="shared" si="2"/>
        <v>-19.96053677121745</v>
      </c>
    </row>
    <row r="110" spans="1:9" ht="15">
      <c r="A110" s="2">
        <f>Data!A111</f>
        <v>109</v>
      </c>
      <c r="B110" s="4">
        <f>Data!C$502*Data!C111/Data!C110</f>
        <v>11099.419668911265</v>
      </c>
      <c r="C110" s="4">
        <f>Data!D$502*Data!D111/Data!D110</f>
        <v>5269.769349348064</v>
      </c>
      <c r="D110" s="4">
        <f>Data!E$502*Data!E111/Data!E110</f>
        <v>4274.581830326794</v>
      </c>
      <c r="E110" s="4">
        <f>Data!F$502*Data!F111/Data!F110</f>
        <v>12074.692138527176</v>
      </c>
      <c r="G110" s="5">
        <f>$L$2*B110/Data!C$502+$M$2*C110/Data!D$502+$N$2*D110/Data!E$502+$O$2*E110/Data!F$502</f>
        <v>10092.737316167539</v>
      </c>
      <c r="I110" s="5">
        <f t="shared" si="2"/>
        <v>-92.73731616753867</v>
      </c>
    </row>
    <row r="111" spans="1:9" ht="15">
      <c r="A111" s="2">
        <f>Data!A112</f>
        <v>110</v>
      </c>
      <c r="B111" s="4">
        <f>Data!C$502*Data!C112/Data!C111</f>
        <v>10917.958929183465</v>
      </c>
      <c r="C111" s="4">
        <f>Data!D$502*Data!D112/Data!D111</f>
        <v>5159.554079305758</v>
      </c>
      <c r="D111" s="4">
        <f>Data!E$502*Data!E112/Data!E111</f>
        <v>4205.158964044498</v>
      </c>
      <c r="E111" s="4">
        <f>Data!F$502*Data!F112/Data!F111</f>
        <v>11972.857345979413</v>
      </c>
      <c r="G111" s="5">
        <f>$L$2*B111/Data!C$502+$M$2*C111/Data!D$502+$N$2*D111/Data!E$502+$O$2*E111/Data!F$502</f>
        <v>9929.873575194708</v>
      </c>
      <c r="I111" s="5">
        <f t="shared" si="2"/>
        <v>70.12642480529212</v>
      </c>
    </row>
    <row r="112" spans="1:9" ht="15">
      <c r="A112" s="2">
        <f>Data!A113</f>
        <v>111</v>
      </c>
      <c r="B112" s="4">
        <f>Data!C$502*Data!C113/Data!C112</f>
        <v>11008.360180730986</v>
      </c>
      <c r="C112" s="4">
        <f>Data!D$502*Data!D113/Data!D112</f>
        <v>5162.763944938031</v>
      </c>
      <c r="D112" s="4">
        <f>Data!E$502*Data!E113/Data!E112</f>
        <v>4206.539517756543</v>
      </c>
      <c r="E112" s="4">
        <f>Data!F$502*Data!F113/Data!F112</f>
        <v>11981.51739876735</v>
      </c>
      <c r="G112" s="5">
        <f>$L$2*B112/Data!C$502+$M$2*C112/Data!D$502+$N$2*D112/Data!E$502+$O$2*E112/Data!F$502</f>
        <v>9966.303053885942</v>
      </c>
      <c r="I112" s="5">
        <f t="shared" si="2"/>
        <v>33.69694611405794</v>
      </c>
    </row>
    <row r="113" spans="1:9" ht="15">
      <c r="A113" s="2">
        <f>Data!A114</f>
        <v>112</v>
      </c>
      <c r="B113" s="4">
        <f>Data!C$502*Data!C114/Data!C113</f>
        <v>11025.378881975043</v>
      </c>
      <c r="C113" s="4">
        <f>Data!D$502*Data!D114/Data!D113</f>
        <v>5206.9300417469485</v>
      </c>
      <c r="D113" s="4">
        <f>Data!E$502*Data!E114/Data!E113</f>
        <v>4255.128559375168</v>
      </c>
      <c r="E113" s="4">
        <f>Data!F$502*Data!F114/Data!F113</f>
        <v>12039.975025947182</v>
      </c>
      <c r="G113" s="5">
        <f>$L$2*B113/Data!C$502+$M$2*C113/Data!D$502+$N$2*D113/Data!E$502+$O$2*E113/Data!F$502</f>
        <v>10019.207514744377</v>
      </c>
      <c r="I113" s="5">
        <f t="shared" si="2"/>
        <v>-19.207514744377477</v>
      </c>
    </row>
    <row r="114" spans="1:9" ht="15">
      <c r="A114" s="2">
        <f>Data!A115</f>
        <v>113</v>
      </c>
      <c r="B114" s="4">
        <f>Data!C$502*Data!C115/Data!C114</f>
        <v>11050.764981738528</v>
      </c>
      <c r="C114" s="4">
        <f>Data!D$502*Data!D115/Data!D114</f>
        <v>5198.749018413757</v>
      </c>
      <c r="D114" s="4">
        <f>Data!E$502*Data!E115/Data!E114</f>
        <v>4246.282945335161</v>
      </c>
      <c r="E114" s="4">
        <f>Data!F$502*Data!F115/Data!F114</f>
        <v>12020.089393221473</v>
      </c>
      <c r="G114" s="5">
        <f>$L$2*B114/Data!C$502+$M$2*C114/Data!D$502+$N$2*D114/Data!E$502+$O$2*E114/Data!F$502</f>
        <v>10018.292592622074</v>
      </c>
      <c r="I114" s="5">
        <f t="shared" si="2"/>
        <v>-18.292592622074153</v>
      </c>
    </row>
    <row r="115" spans="1:9" ht="15">
      <c r="A115" s="2">
        <f>Data!A116</f>
        <v>114</v>
      </c>
      <c r="B115" s="4">
        <f>Data!C$502*Data!C116/Data!C115</f>
        <v>11108.646554417324</v>
      </c>
      <c r="C115" s="4">
        <f>Data!D$502*Data!D116/Data!D115</f>
        <v>5164.612415892343</v>
      </c>
      <c r="D115" s="4">
        <f>Data!E$502*Data!E116/Data!E115</f>
        <v>4198.898749484111</v>
      </c>
      <c r="E115" s="4">
        <f>Data!F$502*Data!F116/Data!F115</f>
        <v>11933.235358369464</v>
      </c>
      <c r="G115" s="5">
        <f>$L$2*B115/Data!C$502+$M$2*C115/Data!D$502+$N$2*D115/Data!E$502+$O$2*E115/Data!F$502</f>
        <v>9993.9145575557</v>
      </c>
      <c r="I115" s="5">
        <f t="shared" si="2"/>
        <v>6.085442444300497</v>
      </c>
    </row>
    <row r="116" spans="1:9" ht="15">
      <c r="A116" s="2">
        <f>Data!A117</f>
        <v>115</v>
      </c>
      <c r="B116" s="4">
        <f>Data!C$502*Data!C117/Data!C116</f>
        <v>11067.460964482569</v>
      </c>
      <c r="C116" s="4">
        <f>Data!D$502*Data!D117/Data!D116</f>
        <v>5263.270526027309</v>
      </c>
      <c r="D116" s="4">
        <f>Data!E$502*Data!E117/Data!E116</f>
        <v>4267.462911732769</v>
      </c>
      <c r="E116" s="4">
        <f>Data!F$502*Data!F117/Data!F116</f>
        <v>12100.51890450786</v>
      </c>
      <c r="G116" s="5">
        <f>$L$2*B116/Data!C$502+$M$2*C116/Data!D$502+$N$2*D116/Data!E$502+$O$2*E116/Data!F$502</f>
        <v>10080.005633382943</v>
      </c>
      <c r="I116" s="5">
        <f t="shared" si="2"/>
        <v>-80.00563338294342</v>
      </c>
    </row>
    <row r="117" spans="1:9" ht="15">
      <c r="A117" s="2">
        <f>Data!A118</f>
        <v>116</v>
      </c>
      <c r="B117" s="4">
        <f>Data!C$502*Data!C118/Data!C117</f>
        <v>11004.50113853277</v>
      </c>
      <c r="C117" s="4">
        <f>Data!D$502*Data!D118/Data!D117</f>
        <v>5220.742303651587</v>
      </c>
      <c r="D117" s="4">
        <f>Data!E$502*Data!E118/Data!E117</f>
        <v>4238.044666519493</v>
      </c>
      <c r="E117" s="4">
        <f>Data!F$502*Data!F118/Data!F117</f>
        <v>12025.451789622992</v>
      </c>
      <c r="G117" s="5">
        <f>$L$2*B117/Data!C$502+$M$2*C117/Data!D$502+$N$2*D117/Data!E$502+$O$2*E117/Data!F$502</f>
        <v>10013.14299900787</v>
      </c>
      <c r="I117" s="5">
        <f t="shared" si="2"/>
        <v>-13.142999007870458</v>
      </c>
    </row>
    <row r="118" spans="1:9" ht="15">
      <c r="A118" s="2">
        <f>Data!A119</f>
        <v>117</v>
      </c>
      <c r="B118" s="4">
        <f>Data!C$502*Data!C119/Data!C118</f>
        <v>11029.24631737173</v>
      </c>
      <c r="C118" s="4">
        <f>Data!D$502*Data!D119/Data!D118</f>
        <v>5202.764470994628</v>
      </c>
      <c r="D118" s="4">
        <f>Data!E$502*Data!E119/Data!E118</f>
        <v>4229.646585366284</v>
      </c>
      <c r="E118" s="4">
        <f>Data!F$502*Data!F119/Data!F118</f>
        <v>11868.10030506448</v>
      </c>
      <c r="G118" s="5">
        <f>$L$2*B118/Data!C$502+$M$2*C118/Data!D$502+$N$2*D118/Data!E$502+$O$2*E118/Data!F$502</f>
        <v>9983.547578045058</v>
      </c>
      <c r="I118" s="5">
        <f t="shared" si="2"/>
        <v>16.45242195494211</v>
      </c>
    </row>
    <row r="119" spans="1:9" ht="15">
      <c r="A119" s="2">
        <f>Data!A120</f>
        <v>118</v>
      </c>
      <c r="B119" s="4">
        <f>Data!C$502*Data!C120/Data!C119</f>
        <v>11026.038190533054</v>
      </c>
      <c r="C119" s="4">
        <f>Data!D$502*Data!D120/Data!D119</f>
        <v>5220.3613700755</v>
      </c>
      <c r="D119" s="4">
        <f>Data!E$502*Data!E120/Data!E119</f>
        <v>4223.588431098852</v>
      </c>
      <c r="E119" s="4">
        <f>Data!F$502*Data!F120/Data!F119</f>
        <v>12049.489575884418</v>
      </c>
      <c r="G119" s="5">
        <f>$L$2*B119/Data!C$502+$M$2*C119/Data!D$502+$N$2*D119/Data!E$502+$O$2*E119/Data!F$502</f>
        <v>10021.3230732639</v>
      </c>
      <c r="I119" s="5">
        <f t="shared" si="2"/>
        <v>-21.32307326390037</v>
      </c>
    </row>
    <row r="120" spans="1:9" ht="15">
      <c r="A120" s="2">
        <f>Data!A121</f>
        <v>119</v>
      </c>
      <c r="B120" s="4">
        <f>Data!C$502*Data!C121/Data!C120</f>
        <v>11022.547304795164</v>
      </c>
      <c r="C120" s="4">
        <f>Data!D$502*Data!D121/Data!D120</f>
        <v>5215.998534579204</v>
      </c>
      <c r="D120" s="4">
        <f>Data!E$502*Data!E121/Data!E120</f>
        <v>4246.332855950029</v>
      </c>
      <c r="E120" s="4">
        <f>Data!F$502*Data!F121/Data!F120</f>
        <v>11927.525059062922</v>
      </c>
      <c r="G120" s="5">
        <f>$L$2*B120/Data!C$502+$M$2*C120/Data!D$502+$N$2*D120/Data!E$502+$O$2*E120/Data!F$502</f>
        <v>10002.602354090592</v>
      </c>
      <c r="I120" s="5">
        <f t="shared" si="2"/>
        <v>-2.602354090591689</v>
      </c>
    </row>
    <row r="121" spans="1:9" ht="15">
      <c r="A121" s="2">
        <f>Data!A122</f>
        <v>120</v>
      </c>
      <c r="B121" s="4">
        <f>Data!C$502*Data!C122/Data!C121</f>
        <v>10996.616853082094</v>
      </c>
      <c r="C121" s="4">
        <f>Data!D$502*Data!D122/Data!D121</f>
        <v>5178.152256849045</v>
      </c>
      <c r="D121" s="4">
        <f>Data!E$502*Data!E122/Data!E121</f>
        <v>4198.720205330528</v>
      </c>
      <c r="E121" s="4">
        <f>Data!F$502*Data!F122/Data!F121</f>
        <v>12006.64109236933</v>
      </c>
      <c r="G121" s="5">
        <f>$L$2*B121/Data!C$502+$M$2*C121/Data!D$502+$N$2*D121/Data!E$502+$O$2*E121/Data!F$502</f>
        <v>9973.259369347052</v>
      </c>
      <c r="I121" s="5">
        <f t="shared" si="2"/>
        <v>26.74063065294831</v>
      </c>
    </row>
    <row r="122" spans="1:9" ht="15">
      <c r="A122" s="2">
        <f>Data!A123</f>
        <v>121</v>
      </c>
      <c r="B122" s="4">
        <f>Data!C$502*Data!C123/Data!C122</f>
        <v>10972.521201348669</v>
      </c>
      <c r="C122" s="4">
        <f>Data!D$502*Data!D123/Data!D122</f>
        <v>5226.80757594857</v>
      </c>
      <c r="D122" s="4">
        <f>Data!E$502*Data!E123/Data!E122</f>
        <v>4247.216215865563</v>
      </c>
      <c r="E122" s="4">
        <f>Data!F$502*Data!F123/Data!F122</f>
        <v>12153.621879273536</v>
      </c>
      <c r="G122" s="5">
        <f>$L$2*B122/Data!C$502+$M$2*C122/Data!D$502+$N$2*D122/Data!E$502+$O$2*E122/Data!F$502</f>
        <v>10028.558336275903</v>
      </c>
      <c r="I122" s="5">
        <f t="shared" si="2"/>
        <v>-28.558336275902548</v>
      </c>
    </row>
    <row r="123" spans="1:9" ht="15">
      <c r="A123" s="2">
        <f>Data!A124</f>
        <v>122</v>
      </c>
      <c r="B123" s="4">
        <f>Data!C$502*Data!C124/Data!C123</f>
        <v>11086.908891623207</v>
      </c>
      <c r="C123" s="4">
        <f>Data!D$502*Data!D124/Data!D123</f>
        <v>5196.185780535188</v>
      </c>
      <c r="D123" s="4">
        <f>Data!E$502*Data!E124/Data!E123</f>
        <v>4219.562915598732</v>
      </c>
      <c r="E123" s="4">
        <f>Data!F$502*Data!F124/Data!F123</f>
        <v>12086.864682538548</v>
      </c>
      <c r="G123" s="5">
        <f>$L$2*B123/Data!C$502+$M$2*C123/Data!D$502+$N$2*D123/Data!E$502+$O$2*E123/Data!F$502</f>
        <v>10034.73148524903</v>
      </c>
      <c r="I123" s="5">
        <f t="shared" si="2"/>
        <v>-34.73148524903081</v>
      </c>
    </row>
    <row r="124" spans="1:9" ht="15">
      <c r="A124" s="2">
        <f>Data!A125</f>
        <v>123</v>
      </c>
      <c r="B124" s="4">
        <f>Data!C$502*Data!C125/Data!C124</f>
        <v>11097.843548647357</v>
      </c>
      <c r="C124" s="4">
        <f>Data!D$502*Data!D125/Data!D124</f>
        <v>5229.085273747219</v>
      </c>
      <c r="D124" s="4">
        <f>Data!E$502*Data!E125/Data!E124</f>
        <v>4258.905161182469</v>
      </c>
      <c r="E124" s="4">
        <f>Data!F$502*Data!F125/Data!F124</f>
        <v>12095.917460776496</v>
      </c>
      <c r="G124" s="5">
        <f>$L$2*B124/Data!C$502+$M$2*C124/Data!D$502+$N$2*D124/Data!E$502+$O$2*E124/Data!F$502</f>
        <v>10068.506961817306</v>
      </c>
      <c r="I124" s="5">
        <f t="shared" si="2"/>
        <v>-68.50696181730564</v>
      </c>
    </row>
    <row r="125" spans="1:9" ht="15">
      <c r="A125" s="2">
        <f>Data!A126</f>
        <v>124</v>
      </c>
      <c r="B125" s="4">
        <f>Data!C$502*Data!C126/Data!C125</f>
        <v>11042.085387894702</v>
      </c>
      <c r="C125" s="4">
        <f>Data!D$502*Data!D126/Data!D125</f>
        <v>5206.793138354202</v>
      </c>
      <c r="D125" s="4">
        <f>Data!E$502*Data!E126/Data!E125</f>
        <v>4223.148532407472</v>
      </c>
      <c r="E125" s="4">
        <f>Data!F$502*Data!F126/Data!F125</f>
        <v>12104.319634257216</v>
      </c>
      <c r="G125" s="5">
        <f>$L$2*B125/Data!C$502+$M$2*C125/Data!D$502+$N$2*D125/Data!E$502+$O$2*E125/Data!F$502</f>
        <v>10028.343693546216</v>
      </c>
      <c r="I125" s="5">
        <f t="shared" si="2"/>
        <v>-28.343693546215945</v>
      </c>
    </row>
    <row r="126" spans="1:9" ht="15">
      <c r="A126" s="2">
        <f>Data!A127</f>
        <v>125</v>
      </c>
      <c r="B126" s="4">
        <f>Data!C$502*Data!C127/Data!C126</f>
        <v>11024.270454484562</v>
      </c>
      <c r="C126" s="4">
        <f>Data!D$502*Data!D127/Data!D126</f>
        <v>5185.8519733262865</v>
      </c>
      <c r="D126" s="4">
        <f>Data!E$502*Data!E127/Data!E126</f>
        <v>4221.423862744893</v>
      </c>
      <c r="E126" s="4">
        <f>Data!F$502*Data!F127/Data!F126</f>
        <v>11992.052848094372</v>
      </c>
      <c r="G126" s="5">
        <f>$L$2*B126/Data!C$502+$M$2*C126/Data!D$502+$N$2*D126/Data!E$502+$O$2*E126/Data!F$502</f>
        <v>9990.681100516173</v>
      </c>
      <c r="I126" s="5">
        <f t="shared" si="2"/>
        <v>9.318899483827408</v>
      </c>
    </row>
    <row r="127" spans="1:9" ht="15">
      <c r="A127" s="2">
        <f>Data!A128</f>
        <v>126</v>
      </c>
      <c r="B127" s="4">
        <f>Data!C$502*Data!C128/Data!C127</f>
        <v>11038.522857395728</v>
      </c>
      <c r="C127" s="4">
        <f>Data!D$502*Data!D128/Data!D127</f>
        <v>5191.171134823585</v>
      </c>
      <c r="D127" s="4">
        <f>Data!E$502*Data!E128/Data!E127</f>
        <v>4226.706430545419</v>
      </c>
      <c r="E127" s="4">
        <f>Data!F$502*Data!F128/Data!F127</f>
        <v>12049.160867078957</v>
      </c>
      <c r="G127" s="5">
        <f>$L$2*B127/Data!C$502+$M$2*C127/Data!D$502+$N$2*D127/Data!E$502+$O$2*E127/Data!F$502</f>
        <v>10009.68654120282</v>
      </c>
      <c r="I127" s="5">
        <f t="shared" si="2"/>
        <v>-9.68654120282008</v>
      </c>
    </row>
    <row r="128" spans="1:9" ht="15">
      <c r="A128" s="2">
        <f>Data!A129</f>
        <v>127</v>
      </c>
      <c r="B128" s="4">
        <f>Data!C$502*Data!C129/Data!C128</f>
        <v>10980.485829318726</v>
      </c>
      <c r="C128" s="4">
        <f>Data!D$502*Data!D129/Data!D128</f>
        <v>5152.261856120269</v>
      </c>
      <c r="D128" s="4">
        <f>Data!E$502*Data!E129/Data!E128</f>
        <v>4212.8351790249335</v>
      </c>
      <c r="E128" s="4">
        <f>Data!F$502*Data!F129/Data!F128</f>
        <v>11989.188614675637</v>
      </c>
      <c r="G128" s="5">
        <f>$L$2*B128/Data!C$502+$M$2*C128/Data!D$502+$N$2*D128/Data!E$502+$O$2*E128/Data!F$502</f>
        <v>9952.892117908637</v>
      </c>
      <c r="I128" s="5">
        <f t="shared" si="2"/>
        <v>47.107882091362626</v>
      </c>
    </row>
    <row r="129" spans="1:9" ht="15">
      <c r="A129" s="2">
        <f>Data!A130</f>
        <v>128</v>
      </c>
      <c r="B129" s="4">
        <f>Data!C$502*Data!C130/Data!C129</f>
        <v>10976.728932511984</v>
      </c>
      <c r="C129" s="4">
        <f>Data!D$502*Data!D130/Data!D129</f>
        <v>5216.456764877066</v>
      </c>
      <c r="D129" s="4">
        <f>Data!E$502*Data!E130/Data!E129</f>
        <v>4236.681978344244</v>
      </c>
      <c r="E129" s="4">
        <f>Data!F$502*Data!F130/Data!F129</f>
        <v>12137.6196895308</v>
      </c>
      <c r="G129" s="5">
        <f>$L$2*B129/Data!C$502+$M$2*C129/Data!D$502+$N$2*D129/Data!E$502+$O$2*E129/Data!F$502</f>
        <v>10018.952464958984</v>
      </c>
      <c r="I129" s="5">
        <f t="shared" si="2"/>
        <v>-18.95246495898391</v>
      </c>
    </row>
    <row r="130" spans="1:9" ht="15">
      <c r="A130" s="2">
        <f>Data!A131</f>
        <v>129</v>
      </c>
      <c r="B130" s="4">
        <f>Data!C$502*Data!C131/Data!C130</f>
        <v>10988.575093591211</v>
      </c>
      <c r="C130" s="4">
        <f>Data!D$502*Data!D131/Data!D130</f>
        <v>5213.777915341097</v>
      </c>
      <c r="D130" s="4">
        <f>Data!E$502*Data!E131/Data!E130</f>
        <v>4233.119268482409</v>
      </c>
      <c r="E130" s="4">
        <f>Data!F$502*Data!F131/Data!F130</f>
        <v>12059.326458730813</v>
      </c>
      <c r="G130" s="5">
        <f>$L$2*B130/Data!C$502+$M$2*C130/Data!D$502+$N$2*D130/Data!E$502+$O$2*E130/Data!F$502</f>
        <v>10007.820497295093</v>
      </c>
      <c r="I130" s="5">
        <f t="shared" si="2"/>
        <v>-7.820497295093446</v>
      </c>
    </row>
    <row r="131" spans="1:9" ht="15">
      <c r="A131" s="2">
        <f>Data!A132</f>
        <v>130</v>
      </c>
      <c r="B131" s="4">
        <f>Data!C$502*Data!C132/Data!C131</f>
        <v>11008.796033328377</v>
      </c>
      <c r="C131" s="4">
        <f>Data!D$502*Data!D132/Data!D131</f>
        <v>5223.953120362415</v>
      </c>
      <c r="D131" s="4">
        <f>Data!E$502*Data!E132/Data!E131</f>
        <v>4260.941661925905</v>
      </c>
      <c r="E131" s="4">
        <f>Data!F$502*Data!F132/Data!F131</f>
        <v>12024.307017074601</v>
      </c>
      <c r="G131" s="5">
        <f>$L$2*B131/Data!C$502+$M$2*C131/Data!D$502+$N$2*D131/Data!E$502+$O$2*E131/Data!F$502</f>
        <v>10021.781511533127</v>
      </c>
      <c r="I131" s="5">
        <f aca="true" t="shared" si="3" ref="I131:I194">10000-G131</f>
        <v>-21.78151153312683</v>
      </c>
    </row>
    <row r="132" spans="1:9" ht="15">
      <c r="A132" s="2">
        <f>Data!A133</f>
        <v>131</v>
      </c>
      <c r="B132" s="4">
        <f>Data!C$502*Data!C133/Data!C132</f>
        <v>10659.068943672786</v>
      </c>
      <c r="C132" s="4">
        <f>Data!D$502*Data!D133/Data!D132</f>
        <v>5076.982874104466</v>
      </c>
      <c r="D132" s="4">
        <f>Data!E$502*Data!E133/Data!E132</f>
        <v>4099.071370593523</v>
      </c>
      <c r="E132" s="4">
        <f>Data!F$502*Data!F133/Data!F132</f>
        <v>11943.627933451733</v>
      </c>
      <c r="G132" s="5">
        <f>$L$2*B132/Data!C$502+$M$2*C132/Data!D$502+$N$2*D132/Data!E$502+$O$2*E132/Data!F$502</f>
        <v>9758.287792421073</v>
      </c>
      <c r="I132" s="5">
        <f t="shared" si="3"/>
        <v>241.7122075789266</v>
      </c>
    </row>
    <row r="133" spans="1:9" ht="15">
      <c r="A133" s="2">
        <f>Data!A134</f>
        <v>132</v>
      </c>
      <c r="B133" s="4">
        <f>Data!C$502*Data!C134/Data!C133</f>
        <v>11069.328695064929</v>
      </c>
      <c r="C133" s="4">
        <f>Data!D$502*Data!D134/Data!D133</f>
        <v>5102.255054803455</v>
      </c>
      <c r="D133" s="4">
        <f>Data!E$502*Data!E134/Data!E133</f>
        <v>4172.299452829885</v>
      </c>
      <c r="E133" s="4">
        <f>Data!F$502*Data!F134/Data!F133</f>
        <v>11664.753205510842</v>
      </c>
      <c r="G133" s="5">
        <f>$L$2*B133/Data!C$502+$M$2*C133/Data!D$502+$N$2*D133/Data!E$502+$O$2*E133/Data!F$502</f>
        <v>9892.633917451072</v>
      </c>
      <c r="I133" s="5">
        <f t="shared" si="3"/>
        <v>107.3660825489278</v>
      </c>
    </row>
    <row r="134" spans="1:9" ht="15">
      <c r="A134" s="2">
        <f>Data!A135</f>
        <v>133</v>
      </c>
      <c r="B134" s="4">
        <f>Data!C$502*Data!C135/Data!C134</f>
        <v>10991.254079746475</v>
      </c>
      <c r="C134" s="4">
        <f>Data!D$502*Data!D135/Data!D134</f>
        <v>5150.263631207972</v>
      </c>
      <c r="D134" s="4">
        <f>Data!E$502*Data!E135/Data!E134</f>
        <v>4182.429537082693</v>
      </c>
      <c r="E134" s="4">
        <f>Data!F$502*Data!F135/Data!F134</f>
        <v>11903.809529831655</v>
      </c>
      <c r="G134" s="5">
        <f>$L$2*B134/Data!C$502+$M$2*C134/Data!D$502+$N$2*D134/Data!E$502+$O$2*E134/Data!F$502</f>
        <v>9934.230892503198</v>
      </c>
      <c r="I134" s="5">
        <f t="shared" si="3"/>
        <v>65.76910749680246</v>
      </c>
    </row>
    <row r="135" spans="1:9" ht="15">
      <c r="A135" s="2">
        <f>Data!A136</f>
        <v>134</v>
      </c>
      <c r="B135" s="4">
        <f>Data!C$502*Data!C136/Data!C135</f>
        <v>10913.734377661565</v>
      </c>
      <c r="C135" s="4">
        <f>Data!D$502*Data!D136/Data!D135</f>
        <v>5197.1699476782205</v>
      </c>
      <c r="D135" s="4">
        <f>Data!E$502*Data!E136/Data!E135</f>
        <v>4200.713800197861</v>
      </c>
      <c r="E135" s="4">
        <f>Data!F$502*Data!F136/Data!F135</f>
        <v>11844.471002274044</v>
      </c>
      <c r="G135" s="5">
        <f>$L$2*B135/Data!C$502+$M$2*C135/Data!D$502+$N$2*D135/Data!E$502+$O$2*E135/Data!F$502</f>
        <v>9927.616693471626</v>
      </c>
      <c r="I135" s="5">
        <f t="shared" si="3"/>
        <v>72.3833065283743</v>
      </c>
    </row>
    <row r="136" spans="1:9" ht="15">
      <c r="A136" s="2">
        <f>Data!A137</f>
        <v>135</v>
      </c>
      <c r="B136" s="4">
        <f>Data!C$502*Data!C137/Data!C136</f>
        <v>10964.111411049933</v>
      </c>
      <c r="C136" s="4">
        <f>Data!D$502*Data!D137/Data!D136</f>
        <v>5148.141640234132</v>
      </c>
      <c r="D136" s="4">
        <f>Data!E$502*Data!E137/Data!E136</f>
        <v>4195.899986045311</v>
      </c>
      <c r="E136" s="4">
        <f>Data!F$502*Data!F137/Data!F136</f>
        <v>11605.092708153652</v>
      </c>
      <c r="G136" s="5">
        <f>$L$2*B136/Data!C$502+$M$2*C136/Data!D$502+$N$2*D136/Data!E$502+$O$2*E136/Data!F$502</f>
        <v>9876.583500189225</v>
      </c>
      <c r="I136" s="5">
        <f t="shared" si="3"/>
        <v>123.41649981077535</v>
      </c>
    </row>
    <row r="137" spans="1:9" ht="15">
      <c r="A137" s="2">
        <f>Data!A138</f>
        <v>136</v>
      </c>
      <c r="B137" s="4">
        <f>Data!C$502*Data!C138/Data!C137</f>
        <v>11165.826676055007</v>
      </c>
      <c r="C137" s="4">
        <f>Data!D$502*Data!D138/Data!D137</f>
        <v>5265.450426659185</v>
      </c>
      <c r="D137" s="4">
        <f>Data!E$502*Data!E138/Data!E137</f>
        <v>4267.704257042208</v>
      </c>
      <c r="E137" s="4">
        <f>Data!F$502*Data!F138/Data!F137</f>
        <v>12152.44300410101</v>
      </c>
      <c r="G137" s="5">
        <f>$L$2*B137/Data!C$502+$M$2*C137/Data!D$502+$N$2*D137/Data!E$502+$O$2*E137/Data!F$502</f>
        <v>10125.668162390795</v>
      </c>
      <c r="I137" s="5">
        <f t="shared" si="3"/>
        <v>-125.66816239079526</v>
      </c>
    </row>
    <row r="138" spans="1:9" ht="15">
      <c r="A138" s="2">
        <f>Data!A139</f>
        <v>137</v>
      </c>
      <c r="B138" s="4">
        <f>Data!C$502*Data!C139/Data!C138</f>
        <v>11008.390308570324</v>
      </c>
      <c r="C138" s="4">
        <f>Data!D$502*Data!D139/Data!D138</f>
        <v>5212.239227824387</v>
      </c>
      <c r="D138" s="4">
        <f>Data!E$502*Data!E139/Data!E138</f>
        <v>4240.756506962312</v>
      </c>
      <c r="E138" s="4">
        <f>Data!F$502*Data!F139/Data!F138</f>
        <v>11949.592624809286</v>
      </c>
      <c r="G138" s="5">
        <f>$L$2*B138/Data!C$502+$M$2*C138/Data!D$502+$N$2*D138/Data!E$502+$O$2*E138/Data!F$502</f>
        <v>9997.651222662687</v>
      </c>
      <c r="I138" s="5">
        <f t="shared" si="3"/>
        <v>2.34877733731264</v>
      </c>
    </row>
    <row r="139" spans="1:9" ht="15">
      <c r="A139" s="2">
        <f>Data!A140</f>
        <v>138</v>
      </c>
      <c r="B139" s="4">
        <f>Data!C$502*Data!C140/Data!C139</f>
        <v>11083.758476926294</v>
      </c>
      <c r="C139" s="4">
        <f>Data!D$502*Data!D140/Data!D139</f>
        <v>5257.103370421505</v>
      </c>
      <c r="D139" s="4">
        <f>Data!E$502*Data!E140/Data!E139</f>
        <v>4280.421224768886</v>
      </c>
      <c r="E139" s="4">
        <f>Data!F$502*Data!F140/Data!F139</f>
        <v>12239.78352770895</v>
      </c>
      <c r="G139" s="5">
        <f>$L$2*B139/Data!C$502+$M$2*C139/Data!D$502+$N$2*D139/Data!E$502+$O$2*E139/Data!F$502</f>
        <v>10108.624001862785</v>
      </c>
      <c r="I139" s="5">
        <f t="shared" si="3"/>
        <v>-108.62400186278501</v>
      </c>
    </row>
    <row r="140" spans="1:9" ht="15">
      <c r="A140" s="2">
        <f>Data!A141</f>
        <v>139</v>
      </c>
      <c r="B140" s="4">
        <f>Data!C$502*Data!C141/Data!C140</f>
        <v>11036.101985955123</v>
      </c>
      <c r="C140" s="4">
        <f>Data!D$502*Data!D141/Data!D140</f>
        <v>5211.60370602309</v>
      </c>
      <c r="D140" s="4">
        <f>Data!E$502*Data!E141/Data!E140</f>
        <v>4237.200546389924</v>
      </c>
      <c r="E140" s="4">
        <f>Data!F$502*Data!F141/Data!F140</f>
        <v>12058.327858371207</v>
      </c>
      <c r="G140" s="5">
        <f>$L$2*B140/Data!C$502+$M$2*C140/Data!D$502+$N$2*D140/Data!E$502+$O$2*E140/Data!F$502</f>
        <v>10024.612564494695</v>
      </c>
      <c r="I140" s="5">
        <f t="shared" si="3"/>
        <v>-24.612564494695107</v>
      </c>
    </row>
    <row r="141" spans="1:9" ht="15">
      <c r="A141" s="2">
        <f>Data!A142</f>
        <v>140</v>
      </c>
      <c r="B141" s="4">
        <f>Data!C$502*Data!C142/Data!C141</f>
        <v>11060.038249019251</v>
      </c>
      <c r="C141" s="4">
        <f>Data!D$502*Data!D142/Data!D141</f>
        <v>5187.09730673157</v>
      </c>
      <c r="D141" s="4">
        <f>Data!E$502*Data!E142/Data!E141</f>
        <v>4194.928643062999</v>
      </c>
      <c r="E141" s="4">
        <f>Data!F$502*Data!F142/Data!F141</f>
        <v>12096.312948857028</v>
      </c>
      <c r="G141" s="5">
        <f>$L$2*B141/Data!C$502+$M$2*C141/Data!D$502+$N$2*D141/Data!E$502+$O$2*E141/Data!F$502</f>
        <v>10015.479276155873</v>
      </c>
      <c r="I141" s="5">
        <f t="shared" si="3"/>
        <v>-15.479276155872867</v>
      </c>
    </row>
    <row r="142" spans="1:9" ht="15">
      <c r="A142" s="2">
        <f>Data!A143</f>
        <v>141</v>
      </c>
      <c r="B142" s="4">
        <f>Data!C$502*Data!C143/Data!C142</f>
        <v>10804.940462292041</v>
      </c>
      <c r="C142" s="4">
        <f>Data!D$502*Data!D143/Data!D142</f>
        <v>5136.886785490831</v>
      </c>
      <c r="D142" s="4">
        <f>Data!E$502*Data!E143/Data!E142</f>
        <v>4178.259214566045</v>
      </c>
      <c r="E142" s="4">
        <f>Data!F$502*Data!F143/Data!F142</f>
        <v>11927.689453291305</v>
      </c>
      <c r="G142" s="5">
        <f>$L$2*B142/Data!C$502+$M$2*C142/Data!D$502+$N$2*D142/Data!E$502+$O$2*E142/Data!F$502</f>
        <v>9861.88540540484</v>
      </c>
      <c r="I142" s="5">
        <f t="shared" si="3"/>
        <v>138.11459459515936</v>
      </c>
    </row>
    <row r="143" spans="1:9" ht="15">
      <c r="A143" s="2">
        <f>Data!A144</f>
        <v>142</v>
      </c>
      <c r="B143" s="4">
        <f>Data!C$502*Data!C144/Data!C143</f>
        <v>11074.487063885605</v>
      </c>
      <c r="C143" s="4">
        <f>Data!D$502*Data!D144/Data!D143</f>
        <v>5061.6175258066605</v>
      </c>
      <c r="D143" s="4">
        <f>Data!E$502*Data!E144/Data!E143</f>
        <v>4120.442275858008</v>
      </c>
      <c r="E143" s="4">
        <f>Data!F$502*Data!F144/Data!F143</f>
        <v>11655.710169702961</v>
      </c>
      <c r="G143" s="5">
        <f>$L$2*B143/Data!C$502+$M$2*C143/Data!D$502+$N$2*D143/Data!E$502+$O$2*E143/Data!F$502</f>
        <v>9857.27268675061</v>
      </c>
      <c r="I143" s="5">
        <f t="shared" si="3"/>
        <v>142.72731324939014</v>
      </c>
    </row>
    <row r="144" spans="1:9" ht="15">
      <c r="A144" s="2">
        <f>Data!A145</f>
        <v>143</v>
      </c>
      <c r="B144" s="4">
        <f>Data!C$502*Data!C145/Data!C144</f>
        <v>11045.932924060857</v>
      </c>
      <c r="C144" s="4">
        <f>Data!D$502*Data!D145/Data!D144</f>
        <v>5311.7536954022025</v>
      </c>
      <c r="D144" s="4">
        <f>Data!E$502*Data!E145/Data!E144</f>
        <v>4301.53427888192</v>
      </c>
      <c r="E144" s="4">
        <f>Data!F$502*Data!F145/Data!F144</f>
        <v>12138.640858499397</v>
      </c>
      <c r="G144" s="5">
        <f>$L$2*B144/Data!C$502+$M$2*C144/Data!D$502+$N$2*D144/Data!E$502+$O$2*E144/Data!F$502</f>
        <v>10114.59110788797</v>
      </c>
      <c r="I144" s="5">
        <f t="shared" si="3"/>
        <v>-114.5911078879708</v>
      </c>
    </row>
    <row r="145" spans="1:9" ht="15">
      <c r="A145" s="2">
        <f>Data!A146</f>
        <v>144</v>
      </c>
      <c r="B145" s="4">
        <f>Data!C$502*Data!C146/Data!C145</f>
        <v>10977.399540497776</v>
      </c>
      <c r="C145" s="4">
        <f>Data!D$502*Data!D146/Data!D145</f>
        <v>5194.796876019044</v>
      </c>
      <c r="D145" s="4">
        <f>Data!E$502*Data!E146/Data!E145</f>
        <v>4220.779374119874</v>
      </c>
      <c r="E145" s="4">
        <f>Data!F$502*Data!F146/Data!F145</f>
        <v>11923.753798073474</v>
      </c>
      <c r="G145" s="5">
        <f>$L$2*B145/Data!C$502+$M$2*C145/Data!D$502+$N$2*D145/Data!E$502+$O$2*E145/Data!F$502</f>
        <v>9967.305283620464</v>
      </c>
      <c r="I145" s="5">
        <f t="shared" si="3"/>
        <v>32.69471637953575</v>
      </c>
    </row>
    <row r="146" spans="1:9" ht="15">
      <c r="A146" s="2">
        <f>Data!A147</f>
        <v>145</v>
      </c>
      <c r="B146" s="4">
        <f>Data!C$502*Data!C147/Data!C146</f>
        <v>11127.416768730374</v>
      </c>
      <c r="C146" s="4">
        <f>Data!D$502*Data!D147/Data!D146</f>
        <v>5246.8456268554455</v>
      </c>
      <c r="D146" s="4">
        <f>Data!E$502*Data!E147/Data!E146</f>
        <v>4287.116036962855</v>
      </c>
      <c r="E146" s="4">
        <f>Data!F$502*Data!F147/Data!F146</f>
        <v>12196.83724533643</v>
      </c>
      <c r="G146" s="5">
        <f>$L$2*B146/Data!C$502+$M$2*C146/Data!D$502+$N$2*D146/Data!E$502+$O$2*E146/Data!F$502</f>
        <v>10112.976696370373</v>
      </c>
      <c r="I146" s="5">
        <f t="shared" si="3"/>
        <v>-112.97669637037325</v>
      </c>
    </row>
    <row r="147" spans="1:9" ht="15">
      <c r="A147" s="2">
        <f>Data!A148</f>
        <v>146</v>
      </c>
      <c r="B147" s="4">
        <f>Data!C$502*Data!C148/Data!C147</f>
        <v>11077.890744689465</v>
      </c>
      <c r="C147" s="4">
        <f>Data!D$502*Data!D148/Data!D147</f>
        <v>5222.945535916245</v>
      </c>
      <c r="D147" s="4">
        <f>Data!E$502*Data!E148/Data!E147</f>
        <v>4261.126529589024</v>
      </c>
      <c r="E147" s="4">
        <f>Data!F$502*Data!F148/Data!F147</f>
        <v>12114.9869159384</v>
      </c>
      <c r="G147" s="5">
        <f>$L$2*B147/Data!C$502+$M$2*C147/Data!D$502+$N$2*D147/Data!E$502+$O$2*E147/Data!F$502</f>
        <v>10061.423773653392</v>
      </c>
      <c r="I147" s="5">
        <f t="shared" si="3"/>
        <v>-61.423773653392345</v>
      </c>
    </row>
    <row r="148" spans="1:9" ht="15">
      <c r="A148" s="2">
        <f>Data!A149</f>
        <v>147</v>
      </c>
      <c r="B148" s="4">
        <f>Data!C$502*Data!C149/Data!C148</f>
        <v>11177.271730243077</v>
      </c>
      <c r="C148" s="4">
        <f>Data!D$502*Data!D149/Data!D148</f>
        <v>5278.627397392409</v>
      </c>
      <c r="D148" s="4">
        <f>Data!E$502*Data!E149/Data!E148</f>
        <v>4299.851960688827</v>
      </c>
      <c r="E148" s="4">
        <f>Data!F$502*Data!F149/Data!F148</f>
        <v>12185.615000466114</v>
      </c>
      <c r="G148" s="5">
        <f>$L$2*B148/Data!C$502+$M$2*C148/Data!D$502+$N$2*D148/Data!E$502+$O$2*E148/Data!F$502</f>
        <v>10150.55948229935</v>
      </c>
      <c r="I148" s="5">
        <f t="shared" si="3"/>
        <v>-150.55948229934984</v>
      </c>
    </row>
    <row r="149" spans="1:9" ht="15">
      <c r="A149" s="2">
        <f>Data!A150</f>
        <v>148</v>
      </c>
      <c r="B149" s="4">
        <f>Data!C$502*Data!C150/Data!C149</f>
        <v>11039.6353046832</v>
      </c>
      <c r="C149" s="4">
        <f>Data!D$502*Data!D150/Data!D149</f>
        <v>5214.603007280784</v>
      </c>
      <c r="D149" s="4">
        <f>Data!E$502*Data!E150/Data!E149</f>
        <v>4254.277164156711</v>
      </c>
      <c r="E149" s="4">
        <f>Data!F$502*Data!F150/Data!F149</f>
        <v>12048.858063705566</v>
      </c>
      <c r="G149" s="5">
        <f>$L$2*B149/Data!C$502+$M$2*C149/Data!D$502+$N$2*D149/Data!E$502+$O$2*E149/Data!F$502</f>
        <v>10030.088832630607</v>
      </c>
      <c r="I149" s="5">
        <f t="shared" si="3"/>
        <v>-30.088832630606703</v>
      </c>
    </row>
    <row r="150" spans="1:9" ht="15">
      <c r="A150" s="2">
        <f>Data!A151</f>
        <v>149</v>
      </c>
      <c r="B150" s="4">
        <f>Data!C$502*Data!C151/Data!C150</f>
        <v>11011.515709401721</v>
      </c>
      <c r="C150" s="4">
        <f>Data!D$502*Data!D151/Data!D150</f>
        <v>5158.059800612045</v>
      </c>
      <c r="D150" s="4">
        <f>Data!E$502*Data!E151/Data!E150</f>
        <v>4182.964746084565</v>
      </c>
      <c r="E150" s="4">
        <f>Data!F$502*Data!F151/Data!F150</f>
        <v>12034.93118368295</v>
      </c>
      <c r="G150" s="5">
        <f>$L$2*B150/Data!C$502+$M$2*C150/Data!D$502+$N$2*D150/Data!E$502+$O$2*E150/Data!F$502</f>
        <v>9968.052743782939</v>
      </c>
      <c r="I150" s="5">
        <f t="shared" si="3"/>
        <v>31.947256217061295</v>
      </c>
    </row>
    <row r="151" spans="1:9" ht="15">
      <c r="A151" s="2">
        <f>Data!A152</f>
        <v>150</v>
      </c>
      <c r="B151" s="4">
        <f>Data!C$502*Data!C152/Data!C151</f>
        <v>10958.60992178246</v>
      </c>
      <c r="C151" s="4">
        <f>Data!D$502*Data!D152/Data!D151</f>
        <v>5197.578187828796</v>
      </c>
      <c r="D151" s="4">
        <f>Data!E$502*Data!E152/Data!E151</f>
        <v>4234.96603098829</v>
      </c>
      <c r="E151" s="4">
        <f>Data!F$502*Data!F152/Data!F151</f>
        <v>11899.01094263998</v>
      </c>
      <c r="G151" s="5">
        <f>$L$2*B151/Data!C$502+$M$2*C151/Data!D$502+$N$2*D151/Data!E$502+$O$2*E151/Data!F$502</f>
        <v>9961.326683571475</v>
      </c>
      <c r="I151" s="5">
        <f t="shared" si="3"/>
        <v>38.67331642852514</v>
      </c>
    </row>
    <row r="152" spans="1:9" ht="15">
      <c r="A152" s="2">
        <f>Data!A153</f>
        <v>151</v>
      </c>
      <c r="B152" s="4">
        <f>Data!C$502*Data!C153/Data!C152</f>
        <v>10935.882434112615</v>
      </c>
      <c r="C152" s="4">
        <f>Data!D$502*Data!D153/Data!D152</f>
        <v>5176.022375488668</v>
      </c>
      <c r="D152" s="4">
        <f>Data!E$502*Data!E153/Data!E152</f>
        <v>4200.807870132055</v>
      </c>
      <c r="E152" s="4">
        <f>Data!F$502*Data!F153/Data!F152</f>
        <v>11930.252627369344</v>
      </c>
      <c r="G152" s="5">
        <f>$L$2*B152/Data!C$502+$M$2*C152/Data!D$502+$N$2*D152/Data!E$502+$O$2*E152/Data!F$502</f>
        <v>9937.758265026161</v>
      </c>
      <c r="I152" s="5">
        <f t="shared" si="3"/>
        <v>62.2417349738389</v>
      </c>
    </row>
    <row r="153" spans="1:9" ht="15">
      <c r="A153" s="2">
        <f>Data!A154</f>
        <v>152</v>
      </c>
      <c r="B153" s="4">
        <f>Data!C$502*Data!C154/Data!C153</f>
        <v>11065.421127918205</v>
      </c>
      <c r="C153" s="4">
        <f>Data!D$502*Data!D154/Data!D153</f>
        <v>5244.266562420219</v>
      </c>
      <c r="D153" s="4">
        <f>Data!E$502*Data!E154/Data!E153</f>
        <v>4286.824461531258</v>
      </c>
      <c r="E153" s="4">
        <f>Data!F$502*Data!F154/Data!F153</f>
        <v>12012.93868569372</v>
      </c>
      <c r="G153" s="5">
        <f>$L$2*B153/Data!C$502+$M$2*C153/Data!D$502+$N$2*D153/Data!E$502+$O$2*E153/Data!F$502</f>
        <v>10058.287093683422</v>
      </c>
      <c r="I153" s="5">
        <f t="shared" si="3"/>
        <v>-58.28709368342243</v>
      </c>
    </row>
    <row r="154" spans="1:9" ht="15">
      <c r="A154" s="2">
        <f>Data!A155</f>
        <v>153</v>
      </c>
      <c r="B154" s="4">
        <f>Data!C$502*Data!C155/Data!C154</f>
        <v>11027.058363073185</v>
      </c>
      <c r="C154" s="4">
        <f>Data!D$502*Data!D155/Data!D154</f>
        <v>5183.687422915152</v>
      </c>
      <c r="D154" s="4">
        <f>Data!E$502*Data!E155/Data!E154</f>
        <v>4228.7839769298935</v>
      </c>
      <c r="E154" s="4">
        <f>Data!F$502*Data!F155/Data!F154</f>
        <v>12023.019563002423</v>
      </c>
      <c r="G154" s="5">
        <f>$L$2*B154/Data!C$502+$M$2*C154/Data!D$502+$N$2*D154/Data!E$502+$O$2*E154/Data!F$502</f>
        <v>9997.342961534463</v>
      </c>
      <c r="I154" s="5">
        <f t="shared" si="3"/>
        <v>2.6570384655369708</v>
      </c>
    </row>
    <row r="155" spans="1:9" ht="15">
      <c r="A155" s="2">
        <f>Data!A156</f>
        <v>154</v>
      </c>
      <c r="B155" s="4">
        <f>Data!C$502*Data!C156/Data!C155</f>
        <v>11046.995879022368</v>
      </c>
      <c r="C155" s="4">
        <f>Data!D$502*Data!D156/Data!D155</f>
        <v>5203.179058338617</v>
      </c>
      <c r="D155" s="4">
        <f>Data!E$502*Data!E156/Data!E155</f>
        <v>4235.362407812345</v>
      </c>
      <c r="E155" s="4">
        <f>Data!F$502*Data!F156/Data!F155</f>
        <v>11826.483964986564</v>
      </c>
      <c r="G155" s="5">
        <f>$L$2*B155/Data!C$502+$M$2*C155/Data!D$502+$N$2*D155/Data!E$502+$O$2*E155/Data!F$502</f>
        <v>9984.648362808723</v>
      </c>
      <c r="I155" s="5">
        <f t="shared" si="3"/>
        <v>15.351637191277405</v>
      </c>
    </row>
    <row r="156" spans="1:9" ht="15">
      <c r="A156" s="2">
        <f>Data!A157</f>
        <v>155</v>
      </c>
      <c r="B156" s="4">
        <f>Data!C$502*Data!C157/Data!C156</f>
        <v>11136.559533834587</v>
      </c>
      <c r="C156" s="4">
        <f>Data!D$502*Data!D157/Data!D156</f>
        <v>5238.638540099755</v>
      </c>
      <c r="D156" s="4">
        <f>Data!E$502*Data!E157/Data!E156</f>
        <v>4276.486000875024</v>
      </c>
      <c r="E156" s="4">
        <f>Data!F$502*Data!F157/Data!F156</f>
        <v>12158.575207344667</v>
      </c>
      <c r="G156" s="5">
        <f>$L$2*B156/Data!C$502+$M$2*C156/Data!D$502+$N$2*D156/Data!E$502+$O$2*E156/Data!F$502</f>
        <v>10102.668647638005</v>
      </c>
      <c r="I156" s="5">
        <f t="shared" si="3"/>
        <v>-102.6686476380055</v>
      </c>
    </row>
    <row r="157" spans="1:9" ht="15">
      <c r="A157" s="2">
        <f>Data!A158</f>
        <v>156</v>
      </c>
      <c r="B157" s="4">
        <f>Data!C$502*Data!C158/Data!C157</f>
        <v>11038.904614045478</v>
      </c>
      <c r="C157" s="4">
        <f>Data!D$502*Data!D158/Data!D157</f>
        <v>5195.857102464617</v>
      </c>
      <c r="D157" s="4">
        <f>Data!E$502*Data!E158/Data!E157</f>
        <v>4246.863983868794</v>
      </c>
      <c r="E157" s="4">
        <f>Data!F$502*Data!F158/Data!F157</f>
        <v>12215.439117127358</v>
      </c>
      <c r="G157" s="5">
        <f>$L$2*B157/Data!C$502+$M$2*C157/Data!D$502+$N$2*D157/Data!E$502+$O$2*E157/Data!F$502</f>
        <v>10044.99703227102</v>
      </c>
      <c r="I157" s="5">
        <f t="shared" si="3"/>
        <v>-44.997032271019634</v>
      </c>
    </row>
    <row r="158" spans="1:9" ht="15">
      <c r="A158" s="2">
        <f>Data!A159</f>
        <v>157</v>
      </c>
      <c r="B158" s="4">
        <f>Data!C$502*Data!C159/Data!C158</f>
        <v>11049.135630727731</v>
      </c>
      <c r="C158" s="4">
        <f>Data!D$502*Data!D159/Data!D158</f>
        <v>5223.619039389131</v>
      </c>
      <c r="D158" s="4">
        <f>Data!E$502*Data!E159/Data!E158</f>
        <v>4228.555517031684</v>
      </c>
      <c r="E158" s="4">
        <f>Data!F$502*Data!F159/Data!F158</f>
        <v>11970.484588975545</v>
      </c>
      <c r="G158" s="5">
        <f>$L$2*B158/Data!C$502+$M$2*C158/Data!D$502+$N$2*D158/Data!E$502+$O$2*E158/Data!F$502</f>
        <v>10019.60064350686</v>
      </c>
      <c r="I158" s="5">
        <f t="shared" si="3"/>
        <v>-19.600643506859342</v>
      </c>
    </row>
    <row r="159" spans="1:9" ht="15">
      <c r="A159" s="2">
        <f>Data!A160</f>
        <v>158</v>
      </c>
      <c r="B159" s="4">
        <f>Data!C$502*Data!C160/Data!C159</f>
        <v>11033.484979177332</v>
      </c>
      <c r="C159" s="4">
        <f>Data!D$502*Data!D160/Data!D159</f>
        <v>5213.653666390509</v>
      </c>
      <c r="D159" s="4">
        <f>Data!E$502*Data!E160/Data!E159</f>
        <v>4245.134044201917</v>
      </c>
      <c r="E159" s="4">
        <f>Data!F$502*Data!F160/Data!F159</f>
        <v>12125.466681704518</v>
      </c>
      <c r="G159" s="5">
        <f>$L$2*B159/Data!C$502+$M$2*C159/Data!D$502+$N$2*D159/Data!E$502+$O$2*E159/Data!F$502</f>
        <v>10037.906847416269</v>
      </c>
      <c r="I159" s="5">
        <f t="shared" si="3"/>
        <v>-37.90684741626865</v>
      </c>
    </row>
    <row r="160" spans="1:9" ht="15">
      <c r="A160" s="2">
        <f>Data!A161</f>
        <v>159</v>
      </c>
      <c r="B160" s="4">
        <f>Data!C$502*Data!C161/Data!C160</f>
        <v>10943.842237437222</v>
      </c>
      <c r="C160" s="4">
        <f>Data!D$502*Data!D161/Data!D160</f>
        <v>5193.355994265948</v>
      </c>
      <c r="D160" s="4">
        <f>Data!E$502*Data!E161/Data!E160</f>
        <v>4216.29111630222</v>
      </c>
      <c r="E160" s="4">
        <f>Data!F$502*Data!F161/Data!F160</f>
        <v>12010.186737333064</v>
      </c>
      <c r="G160" s="5">
        <f>$L$2*B160/Data!C$502+$M$2*C160/Data!D$502+$N$2*D160/Data!E$502+$O$2*E160/Data!F$502</f>
        <v>9967.63109357058</v>
      </c>
      <c r="I160" s="5">
        <f t="shared" si="3"/>
        <v>32.36890642941944</v>
      </c>
    </row>
    <row r="161" spans="1:9" ht="15">
      <c r="A161" s="2">
        <f>Data!A162</f>
        <v>160</v>
      </c>
      <c r="B161" s="4">
        <f>Data!C$502*Data!C162/Data!C161</f>
        <v>11082.39404143658</v>
      </c>
      <c r="C161" s="4">
        <f>Data!D$502*Data!D162/Data!D161</f>
        <v>5199.512076466093</v>
      </c>
      <c r="D161" s="4">
        <f>Data!E$502*Data!E162/Data!E161</f>
        <v>4224.620140996398</v>
      </c>
      <c r="E161" s="4">
        <f>Data!F$502*Data!F162/Data!F161</f>
        <v>11918.434898254505</v>
      </c>
      <c r="G161" s="5">
        <f>$L$2*B161/Data!C$502+$M$2*C161/Data!D$502+$N$2*D161/Data!E$502+$O$2*E161/Data!F$502</f>
        <v>10008.153232566277</v>
      </c>
      <c r="I161" s="5">
        <f t="shared" si="3"/>
        <v>-8.153232566277438</v>
      </c>
    </row>
    <row r="162" spans="1:9" ht="15">
      <c r="A162" s="2">
        <f>Data!A163</f>
        <v>161</v>
      </c>
      <c r="B162" s="4">
        <f>Data!C$502*Data!C163/Data!C162</f>
        <v>11074.013904911671</v>
      </c>
      <c r="C162" s="4">
        <f>Data!D$502*Data!D163/Data!D162</f>
        <v>5234.257963967333</v>
      </c>
      <c r="D162" s="4">
        <f>Data!E$502*Data!E163/Data!E162</f>
        <v>4256.513410367825</v>
      </c>
      <c r="E162" s="4">
        <f>Data!F$502*Data!F163/Data!F162</f>
        <v>11885.735153063612</v>
      </c>
      <c r="G162" s="5">
        <f>$L$2*B162/Data!C$502+$M$2*C162/Data!D$502+$N$2*D162/Data!E$502+$O$2*E162/Data!F$502</f>
        <v>10027.2677619146</v>
      </c>
      <c r="I162" s="5">
        <f t="shared" si="3"/>
        <v>-27.26776191459976</v>
      </c>
    </row>
    <row r="163" spans="1:9" ht="15">
      <c r="A163" s="2">
        <f>Data!A164</f>
        <v>162</v>
      </c>
      <c r="B163" s="4">
        <f>Data!C$502*Data!C164/Data!C163</f>
        <v>11116.732332096164</v>
      </c>
      <c r="C163" s="4">
        <f>Data!D$502*Data!D164/Data!D163</f>
        <v>5240.265443179005</v>
      </c>
      <c r="D163" s="4">
        <f>Data!E$502*Data!E164/Data!E163</f>
        <v>4279.837324410037</v>
      </c>
      <c r="E163" s="4">
        <f>Data!F$502*Data!F164/Data!F163</f>
        <v>12189.31825990054</v>
      </c>
      <c r="G163" s="5">
        <f>$L$2*B163/Data!C$502+$M$2*C163/Data!D$502+$N$2*D163/Data!E$502+$O$2*E163/Data!F$502</f>
        <v>10102.326254396543</v>
      </c>
      <c r="I163" s="5">
        <f t="shared" si="3"/>
        <v>-102.32625439654294</v>
      </c>
    </row>
    <row r="164" spans="1:9" ht="15">
      <c r="A164" s="2">
        <f>Data!A165</f>
        <v>163</v>
      </c>
      <c r="B164" s="4">
        <f>Data!C$502*Data!C165/Data!C164</f>
        <v>11067.619666458604</v>
      </c>
      <c r="C164" s="4">
        <f>Data!D$502*Data!D165/Data!D164</f>
        <v>5182.325066756699</v>
      </c>
      <c r="D164" s="4">
        <f>Data!E$502*Data!E165/Data!E164</f>
        <v>4224.0483546316345</v>
      </c>
      <c r="E164" s="4">
        <f>Data!F$502*Data!F165/Data!F164</f>
        <v>11937.841666439761</v>
      </c>
      <c r="G164" s="5">
        <f>$L$2*B164/Data!C$502+$M$2*C164/Data!D$502+$N$2*D164/Data!E$502+$O$2*E164/Data!F$502</f>
        <v>9995.967605096623</v>
      </c>
      <c r="I164" s="5">
        <f t="shared" si="3"/>
        <v>4.032394903377281</v>
      </c>
    </row>
    <row r="165" spans="1:9" ht="15">
      <c r="A165" s="2">
        <f>Data!A166</f>
        <v>164</v>
      </c>
      <c r="B165" s="4">
        <f>Data!C$502*Data!C166/Data!C165</f>
        <v>11048.63781139024</v>
      </c>
      <c r="C165" s="4">
        <f>Data!D$502*Data!D166/Data!D165</f>
        <v>5158.28923635692</v>
      </c>
      <c r="D165" s="4">
        <f>Data!E$502*Data!E166/Data!E165</f>
        <v>4210.799301399421</v>
      </c>
      <c r="E165" s="4">
        <f>Data!F$502*Data!F166/Data!F165</f>
        <v>12102.349609606646</v>
      </c>
      <c r="G165" s="5">
        <f>$L$2*B165/Data!C$502+$M$2*C165/Data!D$502+$N$2*D165/Data!E$502+$O$2*E165/Data!F$502</f>
        <v>9999.472648271945</v>
      </c>
      <c r="I165" s="5">
        <f t="shared" si="3"/>
        <v>0.5273517280547821</v>
      </c>
    </row>
    <row r="166" spans="1:9" ht="15">
      <c r="A166" s="2">
        <f>Data!A167</f>
        <v>165</v>
      </c>
      <c r="B166" s="4">
        <f>Data!C$502*Data!C167/Data!C166</f>
        <v>11026.183424488278</v>
      </c>
      <c r="C166" s="4">
        <f>Data!D$502*Data!D167/Data!D166</f>
        <v>5189.908859738891</v>
      </c>
      <c r="D166" s="4">
        <f>Data!E$502*Data!E167/Data!E166</f>
        <v>4221.805286611435</v>
      </c>
      <c r="E166" s="4">
        <f>Data!F$502*Data!F167/Data!F166</f>
        <v>11805.806478064314</v>
      </c>
      <c r="G166" s="5">
        <f>$L$2*B166/Data!C$502+$M$2*C166/Data!D$502+$N$2*D166/Data!E$502+$O$2*E166/Data!F$502</f>
        <v>9962.783256017468</v>
      </c>
      <c r="I166" s="5">
        <f t="shared" si="3"/>
        <v>37.216743982531625</v>
      </c>
    </row>
    <row r="167" spans="1:9" ht="15">
      <c r="A167" s="2">
        <f>Data!A168</f>
        <v>166</v>
      </c>
      <c r="B167" s="4">
        <f>Data!C$502*Data!C168/Data!C167</f>
        <v>11154.02047516401</v>
      </c>
      <c r="C167" s="4">
        <f>Data!D$502*Data!D168/Data!D167</f>
        <v>5234.279352855324</v>
      </c>
      <c r="D167" s="4">
        <f>Data!E$502*Data!E168/Data!E167</f>
        <v>4306.4727483427805</v>
      </c>
      <c r="E167" s="4">
        <f>Data!F$502*Data!F168/Data!F167</f>
        <v>12062.270750444537</v>
      </c>
      <c r="G167" s="5">
        <f>$L$2*B167/Data!C$502+$M$2*C167/Data!D$502+$N$2*D167/Data!E$502+$O$2*E167/Data!F$502</f>
        <v>10097.541407835613</v>
      </c>
      <c r="I167" s="5">
        <f t="shared" si="3"/>
        <v>-97.54140783561343</v>
      </c>
    </row>
    <row r="168" spans="1:9" ht="15">
      <c r="A168" s="2">
        <f>Data!A169</f>
        <v>167</v>
      </c>
      <c r="B168" s="4">
        <f>Data!C$502*Data!C169/Data!C168</f>
        <v>10985.85262159022</v>
      </c>
      <c r="C168" s="4">
        <f>Data!D$502*Data!D169/Data!D168</f>
        <v>5191.311725349941</v>
      </c>
      <c r="D168" s="4">
        <f>Data!E$502*Data!E169/Data!E168</f>
        <v>4211.451169273772</v>
      </c>
      <c r="E168" s="4">
        <f>Data!F$502*Data!F169/Data!F168</f>
        <v>12008.421862511188</v>
      </c>
      <c r="G168" s="5">
        <f>$L$2*B168/Data!C$502+$M$2*C168/Data!D$502+$N$2*D168/Data!E$502+$O$2*E168/Data!F$502</f>
        <v>9980.257910289021</v>
      </c>
      <c r="I168" s="5">
        <f t="shared" si="3"/>
        <v>19.74208971097869</v>
      </c>
    </row>
    <row r="169" spans="1:9" ht="15">
      <c r="A169" s="2">
        <f>Data!A170</f>
        <v>168</v>
      </c>
      <c r="B169" s="4">
        <f>Data!C$502*Data!C170/Data!C169</f>
        <v>11051.52746384507</v>
      </c>
      <c r="C169" s="4">
        <f>Data!D$502*Data!D170/Data!D169</f>
        <v>5156.737426115406</v>
      </c>
      <c r="D169" s="4">
        <f>Data!E$502*Data!E170/Data!E169</f>
        <v>4204.45919171179</v>
      </c>
      <c r="E169" s="4">
        <f>Data!F$502*Data!F170/Data!F169</f>
        <v>12004.053770163568</v>
      </c>
      <c r="G169" s="5">
        <f>$L$2*B169/Data!C$502+$M$2*C169/Data!D$502+$N$2*D169/Data!E$502+$O$2*E169/Data!F$502</f>
        <v>9981.751831007237</v>
      </c>
      <c r="I169" s="5">
        <f t="shared" si="3"/>
        <v>18.248168992762658</v>
      </c>
    </row>
    <row r="170" spans="1:9" ht="15">
      <c r="A170" s="2">
        <f>Data!A171</f>
        <v>169</v>
      </c>
      <c r="B170" s="4">
        <f>Data!C$502*Data!C171/Data!C170</f>
        <v>11137.735158060019</v>
      </c>
      <c r="C170" s="4">
        <f>Data!D$502*Data!D171/Data!D170</f>
        <v>5223.189097130414</v>
      </c>
      <c r="D170" s="4">
        <f>Data!E$502*Data!E171/Data!E170</f>
        <v>4270.830070064203</v>
      </c>
      <c r="E170" s="4">
        <f>Data!F$502*Data!F171/Data!F170</f>
        <v>11858.19387516567</v>
      </c>
      <c r="G170" s="5">
        <f>$L$2*B170/Data!C$502+$M$2*C170/Data!D$502+$N$2*D170/Data!E$502+$O$2*E170/Data!F$502</f>
        <v>10042.802570540178</v>
      </c>
      <c r="I170" s="5">
        <f t="shared" si="3"/>
        <v>-42.80257054017784</v>
      </c>
    </row>
    <row r="171" spans="1:9" ht="15">
      <c r="A171" s="2">
        <f>Data!A172</f>
        <v>170</v>
      </c>
      <c r="B171" s="4">
        <f>Data!C$502*Data!C172/Data!C171</f>
        <v>11035.204064358064</v>
      </c>
      <c r="C171" s="4">
        <f>Data!D$502*Data!D172/Data!D171</f>
        <v>5203.03189464399</v>
      </c>
      <c r="D171" s="4">
        <f>Data!E$502*Data!E172/Data!E171</f>
        <v>4224.756056314346</v>
      </c>
      <c r="E171" s="4">
        <f>Data!F$502*Data!F172/Data!F171</f>
        <v>12140.97876093631</v>
      </c>
      <c r="G171" s="5">
        <f>$L$2*B171/Data!C$502+$M$2*C171/Data!D$502+$N$2*D171/Data!E$502+$O$2*E171/Data!F$502</f>
        <v>10030.162048950731</v>
      </c>
      <c r="I171" s="5">
        <f t="shared" si="3"/>
        <v>-30.162048950731332</v>
      </c>
    </row>
    <row r="172" spans="1:9" ht="15">
      <c r="A172" s="2">
        <f>Data!A173</f>
        <v>171</v>
      </c>
      <c r="B172" s="4">
        <f>Data!C$502*Data!C173/Data!C172</f>
        <v>11035.045434084926</v>
      </c>
      <c r="C172" s="4">
        <f>Data!D$502*Data!D173/Data!D172</f>
        <v>5156.271663523666</v>
      </c>
      <c r="D172" s="4">
        <f>Data!E$502*Data!E173/Data!E172</f>
        <v>4217.0899098485315</v>
      </c>
      <c r="E172" s="4">
        <f>Data!F$502*Data!F173/Data!F172</f>
        <v>11986.717937647061</v>
      </c>
      <c r="G172" s="5">
        <f>$L$2*B172/Data!C$502+$M$2*C172/Data!D$502+$N$2*D172/Data!E$502+$O$2*E172/Data!F$502</f>
        <v>9975.602001810317</v>
      </c>
      <c r="I172" s="5">
        <f t="shared" si="3"/>
        <v>24.397998189682767</v>
      </c>
    </row>
    <row r="173" spans="1:9" ht="15">
      <c r="A173" s="2">
        <f>Data!A174</f>
        <v>172</v>
      </c>
      <c r="B173" s="4">
        <f>Data!C$502*Data!C174/Data!C173</f>
        <v>11098.452860298117</v>
      </c>
      <c r="C173" s="4">
        <f>Data!D$502*Data!D174/Data!D173</f>
        <v>5250.275990465359</v>
      </c>
      <c r="D173" s="4">
        <f>Data!E$502*Data!E174/Data!E173</f>
        <v>4269.115373771028</v>
      </c>
      <c r="E173" s="4">
        <f>Data!F$502*Data!F174/Data!F173</f>
        <v>12002.741822037528</v>
      </c>
      <c r="G173" s="5">
        <f>$L$2*B173/Data!C$502+$M$2*C173/Data!D$502+$N$2*D173/Data!E$502+$O$2*E173/Data!F$502</f>
        <v>10067.855313237304</v>
      </c>
      <c r="I173" s="5">
        <f t="shared" si="3"/>
        <v>-67.85531323730356</v>
      </c>
    </row>
    <row r="174" spans="1:9" ht="15">
      <c r="A174" s="2">
        <f>Data!A175</f>
        <v>173</v>
      </c>
      <c r="B174" s="4">
        <f>Data!C$502*Data!C175/Data!C174</f>
        <v>11103.141118765838</v>
      </c>
      <c r="C174" s="4">
        <f>Data!D$502*Data!D175/Data!D174</f>
        <v>5249.815529339193</v>
      </c>
      <c r="D174" s="4">
        <f>Data!E$502*Data!E175/Data!E174</f>
        <v>4257.9423555916155</v>
      </c>
      <c r="E174" s="4">
        <f>Data!F$502*Data!F175/Data!F174</f>
        <v>12187.315559094266</v>
      </c>
      <c r="G174" s="5">
        <f>$L$2*B174/Data!C$502+$M$2*C174/Data!D$502+$N$2*D174/Data!E$502+$O$2*E174/Data!F$502</f>
        <v>10097.393108283854</v>
      </c>
      <c r="I174" s="5">
        <f t="shared" si="3"/>
        <v>-97.39310828385351</v>
      </c>
    </row>
    <row r="175" spans="1:9" ht="15">
      <c r="A175" s="2">
        <f>Data!A176</f>
        <v>174</v>
      </c>
      <c r="B175" s="4">
        <f>Data!C$502*Data!C176/Data!C175</f>
        <v>11066.61509122726</v>
      </c>
      <c r="C175" s="4">
        <f>Data!D$502*Data!D176/Data!D175</f>
        <v>5196.365290669273</v>
      </c>
      <c r="D175" s="4">
        <f>Data!E$502*Data!E176/Data!E175</f>
        <v>4238.984165438953</v>
      </c>
      <c r="E175" s="4">
        <f>Data!F$502*Data!F176/Data!F175</f>
        <v>12068.599773436243</v>
      </c>
      <c r="G175" s="5">
        <f>$L$2*B175/Data!C$502+$M$2*C175/Data!D$502+$N$2*D175/Data!E$502+$O$2*E175/Data!F$502</f>
        <v>10029.022595768634</v>
      </c>
      <c r="I175" s="5">
        <f t="shared" si="3"/>
        <v>-29.022595768634346</v>
      </c>
    </row>
    <row r="176" spans="1:9" ht="15">
      <c r="A176" s="2">
        <f>Data!A177</f>
        <v>175</v>
      </c>
      <c r="B176" s="4">
        <f>Data!C$502*Data!C177/Data!C176</f>
        <v>10900.20001450287</v>
      </c>
      <c r="C176" s="4">
        <f>Data!D$502*Data!D177/Data!D176</f>
        <v>5176.766168926347</v>
      </c>
      <c r="D176" s="4">
        <f>Data!E$502*Data!E177/Data!E176</f>
        <v>4199.660933599708</v>
      </c>
      <c r="E176" s="4">
        <f>Data!F$502*Data!F177/Data!F176</f>
        <v>11998.980306015512</v>
      </c>
      <c r="G176" s="5">
        <f>$L$2*B176/Data!C$502+$M$2*C176/Data!D$502+$N$2*D176/Data!E$502+$O$2*E176/Data!F$502</f>
        <v>9936.41520382166</v>
      </c>
      <c r="I176" s="5">
        <f t="shared" si="3"/>
        <v>63.584796178340184</v>
      </c>
    </row>
    <row r="177" spans="1:9" ht="15">
      <c r="A177" s="2">
        <f>Data!A178</f>
        <v>176</v>
      </c>
      <c r="B177" s="4">
        <f>Data!C$502*Data!C178/Data!C177</f>
        <v>11114.714453297092</v>
      </c>
      <c r="C177" s="4">
        <f>Data!D$502*Data!D178/Data!D177</f>
        <v>5230.137934734293</v>
      </c>
      <c r="D177" s="4">
        <f>Data!E$502*Data!E178/Data!E177</f>
        <v>4253.431600512909</v>
      </c>
      <c r="E177" s="4">
        <f>Data!F$502*Data!F178/Data!F177</f>
        <v>11882.490899883634</v>
      </c>
      <c r="G177" s="5">
        <f>$L$2*B177/Data!C$502+$M$2*C177/Data!D$502+$N$2*D177/Data!E$502+$O$2*E177/Data!F$502</f>
        <v>10038.390502674078</v>
      </c>
      <c r="I177" s="5">
        <f t="shared" si="3"/>
        <v>-38.39050267407765</v>
      </c>
    </row>
    <row r="178" spans="1:9" ht="15">
      <c r="A178" s="2">
        <f>Data!A179</f>
        <v>177</v>
      </c>
      <c r="B178" s="4">
        <f>Data!C$502*Data!C179/Data!C178</f>
        <v>11039.06508873484</v>
      </c>
      <c r="C178" s="4">
        <f>Data!D$502*Data!D179/Data!D178</f>
        <v>5188.926314025923</v>
      </c>
      <c r="D178" s="4">
        <f>Data!E$502*Data!E179/Data!E178</f>
        <v>4209.897534669944</v>
      </c>
      <c r="E178" s="4">
        <f>Data!F$502*Data!F179/Data!F178</f>
        <v>12091.494962218832</v>
      </c>
      <c r="G178" s="5">
        <f>$L$2*B178/Data!C$502+$M$2*C178/Data!D$502+$N$2*D178/Data!E$502+$O$2*E178/Data!F$502</f>
        <v>10011.66259697394</v>
      </c>
      <c r="I178" s="5">
        <f t="shared" si="3"/>
        <v>-11.662596973939799</v>
      </c>
    </row>
    <row r="179" spans="1:9" ht="15">
      <c r="A179" s="2">
        <f>Data!A180</f>
        <v>178</v>
      </c>
      <c r="B179" s="4">
        <f>Data!C$502*Data!C180/Data!C179</f>
        <v>11052.664950677241</v>
      </c>
      <c r="C179" s="4">
        <f>Data!D$502*Data!D180/Data!D179</f>
        <v>5207.385279536267</v>
      </c>
      <c r="D179" s="4">
        <f>Data!E$502*Data!E180/Data!E179</f>
        <v>4243.180207419995</v>
      </c>
      <c r="E179" s="4">
        <f>Data!F$502*Data!F180/Data!F179</f>
        <v>11894.492217950736</v>
      </c>
      <c r="G179" s="5">
        <f>$L$2*B179/Data!C$502+$M$2*C179/Data!D$502+$N$2*D179/Data!E$502+$O$2*E179/Data!F$502</f>
        <v>10002.31190298281</v>
      </c>
      <c r="I179" s="5">
        <f t="shared" si="3"/>
        <v>-2.311902982810352</v>
      </c>
    </row>
    <row r="180" spans="1:9" ht="15">
      <c r="A180" s="2">
        <f>Data!A181</f>
        <v>179</v>
      </c>
      <c r="B180" s="4">
        <f>Data!C$502*Data!C181/Data!C180</f>
        <v>11107.452338925152</v>
      </c>
      <c r="C180" s="4">
        <f>Data!D$502*Data!D181/Data!D180</f>
        <v>5189.80018573212</v>
      </c>
      <c r="D180" s="4">
        <f>Data!E$502*Data!E181/Data!E180</f>
        <v>4204.5572331960275</v>
      </c>
      <c r="E180" s="4">
        <f>Data!F$502*Data!F181/Data!F180</f>
        <v>12017.51297437672</v>
      </c>
      <c r="G180" s="5">
        <f>$L$2*B180/Data!C$502+$M$2*C180/Data!D$502+$N$2*D180/Data!E$502+$O$2*E180/Data!F$502</f>
        <v>10023.398303100326</v>
      </c>
      <c r="I180" s="5">
        <f t="shared" si="3"/>
        <v>-23.398303100326302</v>
      </c>
    </row>
    <row r="181" spans="1:9" ht="15">
      <c r="A181" s="2">
        <f>Data!A182</f>
        <v>180</v>
      </c>
      <c r="B181" s="4">
        <f>Data!C$502*Data!C182/Data!C181</f>
        <v>11013.226027538029</v>
      </c>
      <c r="C181" s="4">
        <f>Data!D$502*Data!D182/Data!D181</f>
        <v>5212.6872627486855</v>
      </c>
      <c r="D181" s="4">
        <f>Data!E$502*Data!E182/Data!E181</f>
        <v>4233.194559240667</v>
      </c>
      <c r="E181" s="4">
        <f>Data!F$502*Data!F182/Data!F181</f>
        <v>11985.707448114552</v>
      </c>
      <c r="G181" s="5">
        <f>$L$2*B181/Data!C$502+$M$2*C181/Data!D$502+$N$2*D181/Data!E$502+$O$2*E181/Data!F$502</f>
        <v>10003.89159730493</v>
      </c>
      <c r="I181" s="5">
        <f t="shared" si="3"/>
        <v>-3.8915973049297463</v>
      </c>
    </row>
    <row r="182" spans="1:9" ht="15">
      <c r="A182" s="2">
        <f>Data!A183</f>
        <v>181</v>
      </c>
      <c r="B182" s="4">
        <f>Data!C$502*Data!C183/Data!C182</f>
        <v>11087.333346081245</v>
      </c>
      <c r="C182" s="4">
        <f>Data!D$502*Data!D183/Data!D182</f>
        <v>5245.65794233429</v>
      </c>
      <c r="D182" s="4">
        <f>Data!E$502*Data!E183/Data!E182</f>
        <v>4278.805303368177</v>
      </c>
      <c r="E182" s="4">
        <f>Data!F$502*Data!F183/Data!F182</f>
        <v>11938.588187477859</v>
      </c>
      <c r="G182" s="5">
        <f>$L$2*B182/Data!C$502+$M$2*C182/Data!D$502+$N$2*D182/Data!E$502+$O$2*E182/Data!F$502</f>
        <v>10052.760184909339</v>
      </c>
      <c r="I182" s="5">
        <f t="shared" si="3"/>
        <v>-52.76018490933893</v>
      </c>
    </row>
    <row r="183" spans="1:9" ht="15">
      <c r="A183" s="2">
        <f>Data!A184</f>
        <v>182</v>
      </c>
      <c r="B183" s="4">
        <f>Data!C$502*Data!C184/Data!C183</f>
        <v>11010.961944745446</v>
      </c>
      <c r="C183" s="4">
        <f>Data!D$502*Data!D184/Data!D183</f>
        <v>5193.791443930793</v>
      </c>
      <c r="D183" s="4">
        <f>Data!E$502*Data!E184/Data!E183</f>
        <v>4219.029966055524</v>
      </c>
      <c r="E183" s="4">
        <f>Data!F$502*Data!F184/Data!F183</f>
        <v>12115.067510888191</v>
      </c>
      <c r="G183" s="5">
        <f>$L$2*B183/Data!C$502+$M$2*C183/Data!D$502+$N$2*D183/Data!E$502+$O$2*E183/Data!F$502</f>
        <v>10010.359369212447</v>
      </c>
      <c r="I183" s="5">
        <f t="shared" si="3"/>
        <v>-10.359369212446836</v>
      </c>
    </row>
    <row r="184" spans="1:9" ht="15">
      <c r="A184" s="2">
        <f>Data!A185</f>
        <v>183</v>
      </c>
      <c r="B184" s="4">
        <f>Data!C$502*Data!C185/Data!C184</f>
        <v>11019.675379018348</v>
      </c>
      <c r="C184" s="4">
        <f>Data!D$502*Data!D185/Data!D184</f>
        <v>5173.351645371264</v>
      </c>
      <c r="D184" s="4">
        <f>Data!E$502*Data!E185/Data!E184</f>
        <v>4226.6781271316</v>
      </c>
      <c r="E184" s="4">
        <f>Data!F$502*Data!F185/Data!F184</f>
        <v>12090.768498399773</v>
      </c>
      <c r="G184" s="5">
        <f>$L$2*B184/Data!C$502+$M$2*C184/Data!D$502+$N$2*D184/Data!E$502+$O$2*E184/Data!F$502</f>
        <v>9999.484358209716</v>
      </c>
      <c r="I184" s="5">
        <f t="shared" si="3"/>
        <v>0.5156417902835528</v>
      </c>
    </row>
    <row r="185" spans="1:9" ht="15">
      <c r="A185" s="2">
        <f>Data!A186</f>
        <v>184</v>
      </c>
      <c r="B185" s="4">
        <f>Data!C$502*Data!C186/Data!C185</f>
        <v>11010.419228948407</v>
      </c>
      <c r="C185" s="4">
        <f>Data!D$502*Data!D186/Data!D185</f>
        <v>5204.709048527229</v>
      </c>
      <c r="D185" s="4">
        <f>Data!E$502*Data!E186/Data!E185</f>
        <v>4247.96584440664</v>
      </c>
      <c r="E185" s="4">
        <f>Data!F$502*Data!F186/Data!F185</f>
        <v>12023.55504840767</v>
      </c>
      <c r="G185" s="5">
        <f>$L$2*B185/Data!C$502+$M$2*C185/Data!D$502+$N$2*D185/Data!E$502+$O$2*E185/Data!F$502</f>
        <v>10008.066680878981</v>
      </c>
      <c r="I185" s="5">
        <f t="shared" si="3"/>
        <v>-8.06668087898106</v>
      </c>
    </row>
    <row r="186" spans="1:9" ht="15">
      <c r="A186" s="2">
        <f>Data!A187</f>
        <v>185</v>
      </c>
      <c r="B186" s="4">
        <f>Data!C$502*Data!C187/Data!C186</f>
        <v>10953.184603165097</v>
      </c>
      <c r="C186" s="4">
        <f>Data!D$502*Data!D187/Data!D186</f>
        <v>5156.940904419322</v>
      </c>
      <c r="D186" s="4">
        <f>Data!E$502*Data!E187/Data!E186</f>
        <v>4177.160418139931</v>
      </c>
      <c r="E186" s="4">
        <f>Data!F$502*Data!F187/Data!F186</f>
        <v>12001.003168241732</v>
      </c>
      <c r="G186" s="5">
        <f>$L$2*B186/Data!C$502+$M$2*C186/Data!D$502+$N$2*D186/Data!E$502+$O$2*E186/Data!F$502</f>
        <v>9939.213184971668</v>
      </c>
      <c r="I186" s="5">
        <f t="shared" si="3"/>
        <v>60.78681502833206</v>
      </c>
    </row>
    <row r="187" spans="1:9" ht="15">
      <c r="A187" s="2">
        <f>Data!A188</f>
        <v>186</v>
      </c>
      <c r="B187" s="4">
        <f>Data!C$502*Data!C188/Data!C187</f>
        <v>11076.30464081517</v>
      </c>
      <c r="C187" s="4">
        <f>Data!D$502*Data!D188/Data!D187</f>
        <v>5201.037027446919</v>
      </c>
      <c r="D187" s="4">
        <f>Data!E$502*Data!E188/Data!E187</f>
        <v>4233.225364920118</v>
      </c>
      <c r="E187" s="4">
        <f>Data!F$502*Data!F188/Data!F187</f>
        <v>11860.147375584633</v>
      </c>
      <c r="G187" s="5">
        <f>$L$2*B187/Data!C$502+$M$2*C187/Data!D$502+$N$2*D187/Data!E$502+$O$2*E187/Data!F$502</f>
        <v>9999.150187770561</v>
      </c>
      <c r="I187" s="5">
        <f t="shared" si="3"/>
        <v>0.8498122294386121</v>
      </c>
    </row>
    <row r="188" spans="1:9" ht="15">
      <c r="A188" s="2">
        <f>Data!A189</f>
        <v>187</v>
      </c>
      <c r="B188" s="4">
        <f>Data!C$502*Data!C189/Data!C188</f>
        <v>11033.533084410776</v>
      </c>
      <c r="C188" s="4">
        <f>Data!D$502*Data!D189/Data!D188</f>
        <v>5225.474545316186</v>
      </c>
      <c r="D188" s="4">
        <f>Data!E$502*Data!E189/Data!E188</f>
        <v>4226.04243934369</v>
      </c>
      <c r="E188" s="4">
        <f>Data!F$502*Data!F189/Data!F188</f>
        <v>12137.953941220318</v>
      </c>
      <c r="G188" s="5">
        <f>$L$2*B188/Data!C$502+$M$2*C188/Data!D$502+$N$2*D188/Data!E$502+$O$2*E188/Data!F$502</f>
        <v>10042.311269764175</v>
      </c>
      <c r="I188" s="5">
        <f t="shared" si="3"/>
        <v>-42.31126976417545</v>
      </c>
    </row>
    <row r="189" spans="1:9" ht="15">
      <c r="A189" s="2">
        <f>Data!A190</f>
        <v>188</v>
      </c>
      <c r="B189" s="4">
        <f>Data!C$502*Data!C190/Data!C189</f>
        <v>11113.146015468881</v>
      </c>
      <c r="C189" s="4">
        <f>Data!D$502*Data!D190/Data!D189</f>
        <v>5193.538742147885</v>
      </c>
      <c r="D189" s="4">
        <f>Data!E$502*Data!E190/Data!E189</f>
        <v>4216.871773696872</v>
      </c>
      <c r="E189" s="4">
        <f>Data!F$502*Data!F190/Data!F189</f>
        <v>11949.25756867143</v>
      </c>
      <c r="G189" s="5">
        <f>$L$2*B189/Data!C$502+$M$2*C189/Data!D$502+$N$2*D189/Data!E$502+$O$2*E189/Data!F$502</f>
        <v>10019.166413714494</v>
      </c>
      <c r="I189" s="5">
        <f t="shared" si="3"/>
        <v>-19.16641371449441</v>
      </c>
    </row>
    <row r="190" spans="1:9" ht="15">
      <c r="A190" s="2">
        <f>Data!A191</f>
        <v>189</v>
      </c>
      <c r="B190" s="4">
        <f>Data!C$502*Data!C191/Data!C190</f>
        <v>11017.661873795209</v>
      </c>
      <c r="C190" s="4">
        <f>Data!D$502*Data!D191/Data!D190</f>
        <v>5212.192453916177</v>
      </c>
      <c r="D190" s="4">
        <f>Data!E$502*Data!E191/Data!E190</f>
        <v>4270.077412841456</v>
      </c>
      <c r="E190" s="4">
        <f>Data!F$502*Data!F191/Data!F190</f>
        <v>12202.783484409489</v>
      </c>
      <c r="G190" s="5">
        <f>$L$2*B190/Data!C$502+$M$2*C190/Data!D$502+$N$2*D190/Data!E$502+$O$2*E190/Data!F$502</f>
        <v>10050.101366273238</v>
      </c>
      <c r="I190" s="5">
        <f t="shared" si="3"/>
        <v>-50.101366273238455</v>
      </c>
    </row>
    <row r="191" spans="1:9" ht="15">
      <c r="A191" s="2">
        <f>Data!A192</f>
        <v>190</v>
      </c>
      <c r="B191" s="4">
        <f>Data!C$502*Data!C192/Data!C191</f>
        <v>11054.792209553525</v>
      </c>
      <c r="C191" s="4">
        <f>Data!D$502*Data!D192/Data!D191</f>
        <v>5240.40382698523</v>
      </c>
      <c r="D191" s="4">
        <f>Data!E$502*Data!E192/Data!E191</f>
        <v>4271.231668004587</v>
      </c>
      <c r="E191" s="4">
        <f>Data!F$502*Data!F192/Data!F191</f>
        <v>12062.365578305808</v>
      </c>
      <c r="G191" s="5">
        <f>$L$2*B191/Data!C$502+$M$2*C191/Data!D$502+$N$2*D191/Data!E$502+$O$2*E191/Data!F$502</f>
        <v>10056.744294018758</v>
      </c>
      <c r="I191" s="5">
        <f t="shared" si="3"/>
        <v>-56.7442940187575</v>
      </c>
    </row>
    <row r="192" spans="1:9" ht="15">
      <c r="A192" s="2">
        <f>Data!A193</f>
        <v>191</v>
      </c>
      <c r="B192" s="4">
        <f>Data!C$502*Data!C193/Data!C192</f>
        <v>11028.680601721817</v>
      </c>
      <c r="C192" s="4">
        <f>Data!D$502*Data!D193/Data!D192</f>
        <v>5187.192430392261</v>
      </c>
      <c r="D192" s="4">
        <f>Data!E$502*Data!E193/Data!E192</f>
        <v>4197.79593007628</v>
      </c>
      <c r="E192" s="4">
        <f>Data!F$502*Data!F193/Data!F192</f>
        <v>12016.250814783549</v>
      </c>
      <c r="G192" s="5">
        <f>$L$2*B192/Data!C$502+$M$2*C192/Data!D$502+$N$2*D192/Data!E$502+$O$2*E192/Data!F$502</f>
        <v>9991.496153458247</v>
      </c>
      <c r="I192" s="5">
        <f t="shared" si="3"/>
        <v>8.503846541752864</v>
      </c>
    </row>
    <row r="193" spans="1:9" ht="15">
      <c r="A193" s="2">
        <f>Data!A194</f>
        <v>192</v>
      </c>
      <c r="B193" s="4">
        <f>Data!C$502*Data!C194/Data!C193</f>
        <v>10956.893071206288</v>
      </c>
      <c r="C193" s="4">
        <f>Data!D$502*Data!D194/Data!D193</f>
        <v>5172.590687414655</v>
      </c>
      <c r="D193" s="4">
        <f>Data!E$502*Data!E194/Data!E193</f>
        <v>4194.193691511816</v>
      </c>
      <c r="E193" s="4">
        <f>Data!F$502*Data!F194/Data!F193</f>
        <v>12060.231796692007</v>
      </c>
      <c r="G193" s="5">
        <f>$L$2*B193/Data!C$502+$M$2*C193/Data!D$502+$N$2*D193/Data!E$502+$O$2*E193/Data!F$502</f>
        <v>9963.488839536394</v>
      </c>
      <c r="I193" s="5">
        <f t="shared" si="3"/>
        <v>36.51116046360585</v>
      </c>
    </row>
    <row r="194" spans="1:9" ht="15">
      <c r="A194" s="2">
        <f>Data!A195</f>
        <v>193</v>
      </c>
      <c r="B194" s="4">
        <f>Data!C$502*Data!C195/Data!C194</f>
        <v>10916.837141236854</v>
      </c>
      <c r="C194" s="4">
        <f>Data!D$502*Data!D195/Data!D194</f>
        <v>5110.733310215896</v>
      </c>
      <c r="D194" s="4">
        <f>Data!E$502*Data!E195/Data!E194</f>
        <v>4156.8075055358695</v>
      </c>
      <c r="E194" s="4">
        <f>Data!F$502*Data!F195/Data!F194</f>
        <v>11997.96426753688</v>
      </c>
      <c r="G194" s="5">
        <f>$L$2*B194/Data!C$502+$M$2*C194/Data!D$502+$N$2*D194/Data!E$502+$O$2*E194/Data!F$502</f>
        <v>9894.027361029846</v>
      </c>
      <c r="I194" s="5">
        <f t="shared" si="3"/>
        <v>105.97263897015364</v>
      </c>
    </row>
    <row r="195" spans="1:9" ht="15">
      <c r="A195" s="2">
        <f>Data!A196</f>
        <v>194</v>
      </c>
      <c r="B195" s="4">
        <f>Data!C$502*Data!C196/Data!C195</f>
        <v>10859.221565937676</v>
      </c>
      <c r="C195" s="4">
        <f>Data!D$502*Data!D196/Data!D195</f>
        <v>5182.977095374616</v>
      </c>
      <c r="D195" s="4">
        <f>Data!E$502*Data!E196/Data!E195</f>
        <v>4165.025675851098</v>
      </c>
      <c r="E195" s="4">
        <f>Data!F$502*Data!F196/Data!F195</f>
        <v>12014.81567587702</v>
      </c>
      <c r="G195" s="5">
        <f>$L$2*B195/Data!C$502+$M$2*C195/Data!D$502+$N$2*D195/Data!E$502+$O$2*E195/Data!F$502</f>
        <v>9919.572678188875</v>
      </c>
      <c r="I195" s="5">
        <f aca="true" t="shared" si="4" ref="I195:I258">10000-G195</f>
        <v>80.42732181112478</v>
      </c>
    </row>
    <row r="196" spans="1:9" ht="15">
      <c r="A196" s="2">
        <f>Data!A197</f>
        <v>195</v>
      </c>
      <c r="B196" s="4">
        <f>Data!C$502*Data!C197/Data!C196</f>
        <v>11153.044649540618</v>
      </c>
      <c r="C196" s="4">
        <f>Data!D$502*Data!D197/Data!D196</f>
        <v>5197</v>
      </c>
      <c r="D196" s="4">
        <f>Data!E$502*Data!E197/Data!E196</f>
        <v>4221.6435313361035</v>
      </c>
      <c r="E196" s="4">
        <f>Data!F$502*Data!F197/Data!F196</f>
        <v>11824.111465980332</v>
      </c>
      <c r="G196" s="5">
        <f>$L$2*B196/Data!C$502+$M$2*C196/Data!D$502+$N$2*D196/Data!E$502+$O$2*E196/Data!F$502</f>
        <v>10015.92658863055</v>
      </c>
      <c r="I196" s="5">
        <f t="shared" si="4"/>
        <v>-15.926588630549304</v>
      </c>
    </row>
    <row r="197" spans="1:9" ht="15">
      <c r="A197" s="2">
        <f>Data!A198</f>
        <v>196</v>
      </c>
      <c r="B197" s="4">
        <f>Data!C$502*Data!C198/Data!C197</f>
        <v>11022.527996996512</v>
      </c>
      <c r="C197" s="4">
        <f>Data!D$502*Data!D198/Data!D197</f>
        <v>5246.852085286929</v>
      </c>
      <c r="D197" s="4">
        <f>Data!E$502*Data!E198/Data!E197</f>
        <v>4267.61757671303</v>
      </c>
      <c r="E197" s="4">
        <f>Data!F$502*Data!F198/Data!F197</f>
        <v>12043.935834421223</v>
      </c>
      <c r="G197" s="5">
        <f>$L$2*B197/Data!C$502+$M$2*C197/Data!D$502+$N$2*D197/Data!E$502+$O$2*E197/Data!F$502</f>
        <v>10044.83263803706</v>
      </c>
      <c r="I197" s="5">
        <f t="shared" si="4"/>
        <v>-44.83263803705995</v>
      </c>
    </row>
    <row r="198" spans="1:9" ht="15">
      <c r="A198" s="2">
        <f>Data!A199</f>
        <v>197</v>
      </c>
      <c r="B198" s="4">
        <f>Data!C$502*Data!C199/Data!C198</f>
        <v>10915.369425353969</v>
      </c>
      <c r="C198" s="4">
        <f>Data!D$502*Data!D199/Data!D198</f>
        <v>5159.728785687095</v>
      </c>
      <c r="D198" s="4">
        <f>Data!E$502*Data!E199/Data!E198</f>
        <v>4196.973727603454</v>
      </c>
      <c r="E198" s="4">
        <f>Data!F$502*Data!F199/Data!F198</f>
        <v>11957.001198930388</v>
      </c>
      <c r="G198" s="5">
        <f>$L$2*B198/Data!C$502+$M$2*C198/Data!D$502+$N$2*D198/Data!E$502+$O$2*E198/Data!F$502</f>
        <v>9924.456914038361</v>
      </c>
      <c r="I198" s="5">
        <f t="shared" si="4"/>
        <v>75.54308596163901</v>
      </c>
    </row>
    <row r="199" spans="1:9" ht="15">
      <c r="A199" s="2">
        <f>Data!A200</f>
        <v>198</v>
      </c>
      <c r="B199" s="4">
        <f>Data!C$502*Data!C200/Data!C199</f>
        <v>11177.371859141136</v>
      </c>
      <c r="C199" s="4">
        <f>Data!D$502*Data!D200/Data!D199</f>
        <v>5228.243850070548</v>
      </c>
      <c r="D199" s="4">
        <f>Data!E$502*Data!E200/Data!E199</f>
        <v>4252.687580313183</v>
      </c>
      <c r="E199" s="4">
        <f>Data!F$502*Data!F200/Data!F199</f>
        <v>11987.507114674869</v>
      </c>
      <c r="G199" s="5">
        <f>$L$2*B199/Data!C$502+$M$2*C199/Data!D$502+$N$2*D199/Data!E$502+$O$2*E199/Data!F$502</f>
        <v>10077.353199308822</v>
      </c>
      <c r="I199" s="5">
        <f t="shared" si="4"/>
        <v>-77.35319930882179</v>
      </c>
    </row>
    <row r="200" spans="1:9" ht="15">
      <c r="A200" s="2">
        <f>Data!A201</f>
        <v>199</v>
      </c>
      <c r="B200" s="4">
        <f>Data!C$502*Data!C201/Data!C200</f>
        <v>11080.414414682898</v>
      </c>
      <c r="C200" s="4">
        <f>Data!D$502*Data!D201/Data!D200</f>
        <v>5268.542334898469</v>
      </c>
      <c r="D200" s="4">
        <f>Data!E$502*Data!E201/Data!E200</f>
        <v>4307.268162099129</v>
      </c>
      <c r="E200" s="4">
        <f>Data!F$502*Data!F201/Data!F200</f>
        <v>12080.683962725509</v>
      </c>
      <c r="G200" s="5">
        <f>$L$2*B200/Data!C$502+$M$2*C200/Data!D$502+$N$2*D200/Data!E$502+$O$2*E200/Data!F$502</f>
        <v>10093.863036249468</v>
      </c>
      <c r="I200" s="5">
        <f t="shared" si="4"/>
        <v>-93.86303624946777</v>
      </c>
    </row>
    <row r="201" spans="1:9" ht="15">
      <c r="A201" s="2">
        <f>Data!A202</f>
        <v>200</v>
      </c>
      <c r="B201" s="4">
        <f>Data!C$502*Data!C202/Data!C201</f>
        <v>11091.792955061079</v>
      </c>
      <c r="C201" s="4">
        <f>Data!D$502*Data!D202/Data!D201</f>
        <v>5261.4750296996945</v>
      </c>
      <c r="D201" s="4">
        <f>Data!E$502*Data!E202/Data!E201</f>
        <v>4267.384993922838</v>
      </c>
      <c r="E201" s="4">
        <f>Data!F$502*Data!F202/Data!F201</f>
        <v>12093.471960701234</v>
      </c>
      <c r="G201" s="5">
        <f>$L$2*B201/Data!C$502+$M$2*C201/Data!D$502+$N$2*D201/Data!E$502+$O$2*E201/Data!F$502</f>
        <v>10086.607173940421</v>
      </c>
      <c r="I201" s="5">
        <f t="shared" si="4"/>
        <v>-86.60717394042149</v>
      </c>
    </row>
    <row r="202" spans="1:9" ht="15">
      <c r="A202" s="2">
        <f>Data!A203</f>
        <v>201</v>
      </c>
      <c r="B202" s="4">
        <f>Data!C$502*Data!C203/Data!C202</f>
        <v>11000.645357359665</v>
      </c>
      <c r="C202" s="4">
        <f>Data!D$502*Data!D203/Data!D202</f>
        <v>5174.690972015923</v>
      </c>
      <c r="D202" s="4">
        <f>Data!E$502*Data!E203/Data!E202</f>
        <v>4214.258230826433</v>
      </c>
      <c r="E202" s="4">
        <f>Data!F$502*Data!F203/Data!F202</f>
        <v>12125.46963916737</v>
      </c>
      <c r="G202" s="5">
        <f>$L$2*B202/Data!C$502+$M$2*C202/Data!D$502+$N$2*D202/Data!E$502+$O$2*E202/Data!F$502</f>
        <v>9996.193351153603</v>
      </c>
      <c r="I202" s="5">
        <f t="shared" si="4"/>
        <v>3.8066488463973656</v>
      </c>
    </row>
    <row r="203" spans="1:9" ht="15">
      <c r="A203" s="2">
        <f>Data!A204</f>
        <v>202</v>
      </c>
      <c r="B203" s="4">
        <f>Data!C$502*Data!C204/Data!C203</f>
        <v>11040.229058237064</v>
      </c>
      <c r="C203" s="4">
        <f>Data!D$502*Data!D204/Data!D203</f>
        <v>5155.678287461774</v>
      </c>
      <c r="D203" s="4">
        <f>Data!E$502*Data!E204/Data!E203</f>
        <v>4216.060960005915</v>
      </c>
      <c r="E203" s="4">
        <f>Data!F$502*Data!F204/Data!F203</f>
        <v>12015.851018280373</v>
      </c>
      <c r="G203" s="5">
        <f>$L$2*B203/Data!C$502+$M$2*C203/Data!D$502+$N$2*D203/Data!E$502+$O$2*E203/Data!F$502</f>
        <v>9981.750091997223</v>
      </c>
      <c r="I203" s="5">
        <f t="shared" si="4"/>
        <v>18.249908002777374</v>
      </c>
    </row>
    <row r="204" spans="1:9" ht="15">
      <c r="A204" s="2">
        <f>Data!A205</f>
        <v>203</v>
      </c>
      <c r="B204" s="4">
        <f>Data!C$502*Data!C205/Data!C204</f>
        <v>10904.042310775905</v>
      </c>
      <c r="C204" s="4">
        <f>Data!D$502*Data!D205/Data!D204</f>
        <v>5196.296667769391</v>
      </c>
      <c r="D204" s="4">
        <f>Data!E$502*Data!E205/Data!E204</f>
        <v>4241.860823282557</v>
      </c>
      <c r="E204" s="4">
        <f>Data!F$502*Data!F205/Data!F204</f>
        <v>12038.305285700366</v>
      </c>
      <c r="G204" s="5">
        <f>$L$2*B204/Data!C$502+$M$2*C204/Data!D$502+$N$2*D204/Data!E$502+$O$2*E204/Data!F$502</f>
        <v>9965.618166953771</v>
      </c>
      <c r="I204" s="5">
        <f t="shared" si="4"/>
        <v>34.381833046229076</v>
      </c>
    </row>
    <row r="205" spans="1:9" ht="15">
      <c r="A205" s="2">
        <f>Data!A206</f>
        <v>204</v>
      </c>
      <c r="B205" s="4">
        <f>Data!C$502*Data!C206/Data!C205</f>
        <v>11068.160175189149</v>
      </c>
      <c r="C205" s="4">
        <f>Data!D$502*Data!D206/Data!D205</f>
        <v>5155.3414645150615</v>
      </c>
      <c r="D205" s="4">
        <f>Data!E$502*Data!E206/Data!E205</f>
        <v>4182.761147081463</v>
      </c>
      <c r="E205" s="4">
        <f>Data!F$502*Data!F206/Data!F205</f>
        <v>12025.39848926623</v>
      </c>
      <c r="G205" s="5">
        <f>$L$2*B205/Data!C$502+$M$2*C205/Data!D$502+$N$2*D205/Data!E$502+$O$2*E205/Data!F$502</f>
        <v>9985.404242783055</v>
      </c>
      <c r="I205" s="5">
        <f t="shared" si="4"/>
        <v>14.595757216944548</v>
      </c>
    </row>
    <row r="206" spans="1:9" ht="15">
      <c r="A206" s="2">
        <f>Data!A207</f>
        <v>205</v>
      </c>
      <c r="B206" s="4">
        <f>Data!C$502*Data!C207/Data!C206</f>
        <v>10871.05615713754</v>
      </c>
      <c r="C206" s="4">
        <f>Data!D$502*Data!D207/Data!D206</f>
        <v>5174.46600970285</v>
      </c>
      <c r="D206" s="4">
        <f>Data!E$502*Data!E207/Data!E206</f>
        <v>4222.225538949118</v>
      </c>
      <c r="E206" s="4">
        <f>Data!F$502*Data!F207/Data!F206</f>
        <v>11972.518640258111</v>
      </c>
      <c r="G206" s="5">
        <f>$L$2*B206/Data!C$502+$M$2*C206/Data!D$502+$N$2*D206/Data!E$502+$O$2*E206/Data!F$502</f>
        <v>9925.441436328994</v>
      </c>
      <c r="I206" s="5">
        <f t="shared" si="4"/>
        <v>74.55856367100569</v>
      </c>
    </row>
    <row r="207" spans="1:9" ht="15">
      <c r="A207" s="2">
        <f>Data!A208</f>
        <v>206</v>
      </c>
      <c r="B207" s="4">
        <f>Data!C$502*Data!C208/Data!C207</f>
        <v>11015.28684494164</v>
      </c>
      <c r="C207" s="4">
        <f>Data!D$502*Data!D208/Data!D207</f>
        <v>5213.617991899381</v>
      </c>
      <c r="D207" s="4">
        <f>Data!E$502*Data!E208/Data!E207</f>
        <v>4212.494319262857</v>
      </c>
      <c r="E207" s="4">
        <f>Data!F$502*Data!F208/Data!F207</f>
        <v>11939.759687475087</v>
      </c>
      <c r="G207" s="5">
        <f>$L$2*B207/Data!C$502+$M$2*C207/Data!D$502+$N$2*D207/Data!E$502+$O$2*E207/Data!F$502</f>
        <v>9992.625592477814</v>
      </c>
      <c r="I207" s="5">
        <f t="shared" si="4"/>
        <v>7.37440752218572</v>
      </c>
    </row>
    <row r="208" spans="1:9" ht="15">
      <c r="A208" s="2">
        <f>Data!A209</f>
        <v>207</v>
      </c>
      <c r="B208" s="4">
        <f>Data!C$502*Data!C209/Data!C208</f>
        <v>11010.181116727394</v>
      </c>
      <c r="C208" s="4">
        <f>Data!D$502*Data!D209/Data!D208</f>
        <v>5174.045610466882</v>
      </c>
      <c r="D208" s="4">
        <f>Data!E$502*Data!E209/Data!E208</f>
        <v>4191.96241478631</v>
      </c>
      <c r="E208" s="4">
        <f>Data!F$502*Data!F209/Data!F208</f>
        <v>11992.344522194358</v>
      </c>
      <c r="G208" s="5">
        <f>$L$2*B208/Data!C$502+$M$2*C208/Data!D$502+$N$2*D208/Data!E$502+$O$2*E208/Data!F$502</f>
        <v>9971.831112209089</v>
      </c>
      <c r="I208" s="5">
        <f t="shared" si="4"/>
        <v>28.168887790910958</v>
      </c>
    </row>
    <row r="209" spans="1:9" ht="15">
      <c r="A209" s="2">
        <f>Data!A210</f>
        <v>208</v>
      </c>
      <c r="B209" s="4">
        <f>Data!C$502*Data!C210/Data!C209</f>
        <v>11096.492617430642</v>
      </c>
      <c r="C209" s="4">
        <f>Data!D$502*Data!D210/Data!D209</f>
        <v>5171.883768085009</v>
      </c>
      <c r="D209" s="4">
        <f>Data!E$502*Data!E210/Data!E209</f>
        <v>4218.510248447936</v>
      </c>
      <c r="E209" s="4">
        <f>Data!F$502*Data!F210/Data!F209</f>
        <v>11862.427262891679</v>
      </c>
      <c r="G209" s="5">
        <f>$L$2*B209/Data!C$502+$M$2*C209/Data!D$502+$N$2*D209/Data!E$502+$O$2*E209/Data!F$502</f>
        <v>9986.546078545243</v>
      </c>
      <c r="I209" s="5">
        <f t="shared" si="4"/>
        <v>13.45392145475671</v>
      </c>
    </row>
    <row r="210" spans="1:9" ht="15">
      <c r="A210" s="2">
        <f>Data!A211</f>
        <v>209</v>
      </c>
      <c r="B210" s="4">
        <f>Data!C$502*Data!C211/Data!C210</f>
        <v>11017.58640490984</v>
      </c>
      <c r="C210" s="4">
        <f>Data!D$502*Data!D211/Data!D210</f>
        <v>5231.79209816778</v>
      </c>
      <c r="D210" s="4">
        <f>Data!E$502*Data!E211/Data!E210</f>
        <v>4272.7938729515445</v>
      </c>
      <c r="E210" s="4">
        <f>Data!F$502*Data!F211/Data!F210</f>
        <v>12062.354208298599</v>
      </c>
      <c r="G210" s="5">
        <f>$L$2*B210/Data!C$502+$M$2*C210/Data!D$502+$N$2*D210/Data!E$502+$O$2*E210/Data!F$502</f>
        <v>10038.638516044462</v>
      </c>
      <c r="I210" s="5">
        <f t="shared" si="4"/>
        <v>-38.63851604446245</v>
      </c>
    </row>
    <row r="211" spans="1:9" ht="15">
      <c r="A211" s="2">
        <f>Data!A212</f>
        <v>210</v>
      </c>
      <c r="B211" s="4">
        <f>Data!C$502*Data!C212/Data!C211</f>
        <v>11010.84272993858</v>
      </c>
      <c r="C211" s="4">
        <f>Data!D$502*Data!D212/Data!D211</f>
        <v>5225.945596761675</v>
      </c>
      <c r="D211" s="4">
        <f>Data!E$502*Data!E212/Data!E211</f>
        <v>4261.025267310546</v>
      </c>
      <c r="E211" s="4">
        <f>Data!F$502*Data!F212/Data!F211</f>
        <v>12144.517313803552</v>
      </c>
      <c r="G211" s="5">
        <f>$L$2*B211/Data!C$502+$M$2*C211/Data!D$502+$N$2*D211/Data!E$502+$O$2*E211/Data!F$502</f>
        <v>10043.718377202378</v>
      </c>
      <c r="I211" s="5">
        <f t="shared" si="4"/>
        <v>-43.71837720237818</v>
      </c>
    </row>
    <row r="212" spans="1:9" ht="15">
      <c r="A212" s="2">
        <f>Data!A213</f>
        <v>211</v>
      </c>
      <c r="B212" s="4">
        <f>Data!C$502*Data!C213/Data!C212</f>
        <v>11126.299468983385</v>
      </c>
      <c r="C212" s="4">
        <f>Data!D$502*Data!D213/Data!D212</f>
        <v>5183.393846759183</v>
      </c>
      <c r="D212" s="4">
        <f>Data!E$502*Data!E213/Data!E212</f>
        <v>4207.277793384895</v>
      </c>
      <c r="E212" s="4">
        <f>Data!F$502*Data!F213/Data!F212</f>
        <v>12011.785814097857</v>
      </c>
      <c r="G212" s="5">
        <f>$L$2*B212/Data!C$502+$M$2*C212/Data!D$502+$N$2*D212/Data!E$502+$O$2*E212/Data!F$502</f>
        <v>10026.229626010274</v>
      </c>
      <c r="I212" s="5">
        <f t="shared" si="4"/>
        <v>-26.229626010273932</v>
      </c>
    </row>
    <row r="213" spans="1:9" ht="15">
      <c r="A213" s="2">
        <f>Data!A214</f>
        <v>212</v>
      </c>
      <c r="B213" s="4">
        <f>Data!C$502*Data!C214/Data!C213</f>
        <v>11056.155233930505</v>
      </c>
      <c r="C213" s="4">
        <f>Data!D$502*Data!D214/Data!D213</f>
        <v>5235.796528388917</v>
      </c>
      <c r="D213" s="4">
        <f>Data!E$502*Data!E214/Data!E213</f>
        <v>4256.889539551516</v>
      </c>
      <c r="E213" s="4">
        <f>Data!F$502*Data!F214/Data!F213</f>
        <v>12008.911946071654</v>
      </c>
      <c r="G213" s="5">
        <f>$L$2*B213/Data!C$502+$M$2*C213/Data!D$502+$N$2*D213/Data!E$502+$O$2*E213/Data!F$502</f>
        <v>10042.282129595354</v>
      </c>
      <c r="I213" s="5">
        <f t="shared" si="4"/>
        <v>-42.28212959535449</v>
      </c>
    </row>
    <row r="214" spans="1:9" ht="15">
      <c r="A214" s="2">
        <f>Data!A215</f>
        <v>213</v>
      </c>
      <c r="B214" s="4">
        <f>Data!C$502*Data!C215/Data!C214</f>
        <v>11012.75676536572</v>
      </c>
      <c r="C214" s="4">
        <f>Data!D$502*Data!D215/Data!D214</f>
        <v>5193.399560227717</v>
      </c>
      <c r="D214" s="4">
        <f>Data!E$502*Data!E215/Data!E214</f>
        <v>4219.6305008534</v>
      </c>
      <c r="E214" s="4">
        <f>Data!F$502*Data!F215/Data!F214</f>
        <v>12053.881633750048</v>
      </c>
      <c r="G214" s="5">
        <f>$L$2*B214/Data!C$502+$M$2*C214/Data!D$502+$N$2*D214/Data!E$502+$O$2*E214/Data!F$502</f>
        <v>10000.734485288769</v>
      </c>
      <c r="I214" s="5">
        <f t="shared" si="4"/>
        <v>-0.7344852887690649</v>
      </c>
    </row>
    <row r="215" spans="1:9" ht="15">
      <c r="A215" s="2">
        <f>Data!A216</f>
        <v>214</v>
      </c>
      <c r="B215" s="4">
        <f>Data!C$502*Data!C216/Data!C215</f>
        <v>11059.304374871</v>
      </c>
      <c r="C215" s="4">
        <f>Data!D$502*Data!D216/Data!D215</f>
        <v>5240.000256209309</v>
      </c>
      <c r="D215" s="4">
        <f>Data!E$502*Data!E216/Data!E215</f>
        <v>4256.916150080947</v>
      </c>
      <c r="E215" s="4">
        <f>Data!F$502*Data!F216/Data!F215</f>
        <v>11953.46043999719</v>
      </c>
      <c r="G215" s="5">
        <f>$L$2*B215/Data!C$502+$M$2*C215/Data!D$502+$N$2*D215/Data!E$502+$O$2*E215/Data!F$502</f>
        <v>10036.621011769828</v>
      </c>
      <c r="I215" s="5">
        <f t="shared" si="4"/>
        <v>-36.62101176982833</v>
      </c>
    </row>
    <row r="216" spans="1:9" ht="15">
      <c r="A216" s="2">
        <f>Data!A217</f>
        <v>215</v>
      </c>
      <c r="B216" s="4">
        <f>Data!C$502*Data!C217/Data!C216</f>
        <v>11053.065333463612</v>
      </c>
      <c r="C216" s="4">
        <f>Data!D$502*Data!D217/Data!D216</f>
        <v>5214.556120237366</v>
      </c>
      <c r="D216" s="4">
        <f>Data!E$502*Data!E217/Data!E216</f>
        <v>4228.1744500539935</v>
      </c>
      <c r="E216" s="4">
        <f>Data!F$502*Data!F217/Data!F216</f>
        <v>12086.63998279031</v>
      </c>
      <c r="G216" s="5">
        <f>$L$2*B216/Data!C$502+$M$2*C216/Data!D$502+$N$2*D216/Data!E$502+$O$2*E216/Data!F$502</f>
        <v>10035.053689485127</v>
      </c>
      <c r="I216" s="5">
        <f t="shared" si="4"/>
        <v>-35.0536894851266</v>
      </c>
    </row>
    <row r="217" spans="1:9" ht="15">
      <c r="A217" s="2">
        <f>Data!A218</f>
        <v>216</v>
      </c>
      <c r="B217" s="4">
        <f>Data!C$502*Data!C218/Data!C217</f>
        <v>10902.33513348381</v>
      </c>
      <c r="C217" s="4">
        <f>Data!D$502*Data!D218/Data!D217</f>
        <v>5133.670102939204</v>
      </c>
      <c r="D217" s="4">
        <f>Data!E$502*Data!E218/Data!E217</f>
        <v>4167.652135942051</v>
      </c>
      <c r="E217" s="4">
        <f>Data!F$502*Data!F218/Data!F217</f>
        <v>12000.409043000813</v>
      </c>
      <c r="G217" s="5">
        <f>$L$2*B217/Data!C$502+$M$2*C217/Data!D$502+$N$2*D217/Data!E$502+$O$2*E217/Data!F$502</f>
        <v>9904.977780160323</v>
      </c>
      <c r="I217" s="5">
        <f t="shared" si="4"/>
        <v>95.02221983967684</v>
      </c>
    </row>
    <row r="218" spans="1:9" ht="15">
      <c r="A218" s="2">
        <f>Data!A219</f>
        <v>217</v>
      </c>
      <c r="B218" s="4">
        <f>Data!C$502*Data!C219/Data!C218</f>
        <v>11084.241081656384</v>
      </c>
      <c r="C218" s="4">
        <f>Data!D$502*Data!D219/Data!D218</f>
        <v>5184.616673453076</v>
      </c>
      <c r="D218" s="4">
        <f>Data!E$502*Data!E219/Data!E218</f>
        <v>4214.078771485342</v>
      </c>
      <c r="E218" s="4">
        <f>Data!F$502*Data!F219/Data!F218</f>
        <v>11872.892201540926</v>
      </c>
      <c r="G218" s="5">
        <f>$L$2*B218/Data!C$502+$M$2*C218/Data!D$502+$N$2*D218/Data!E$502+$O$2*E218/Data!F$502</f>
        <v>9990.144825371655</v>
      </c>
      <c r="I218" s="5">
        <f t="shared" si="4"/>
        <v>9.855174628344685</v>
      </c>
    </row>
    <row r="219" spans="1:9" ht="15">
      <c r="A219" s="2">
        <f>Data!A220</f>
        <v>218</v>
      </c>
      <c r="B219" s="4">
        <f>Data!C$502*Data!C220/Data!C219</f>
        <v>11252.488038536234</v>
      </c>
      <c r="C219" s="4">
        <f>Data!D$502*Data!D220/Data!D219</f>
        <v>5261.892775619415</v>
      </c>
      <c r="D219" s="4">
        <f>Data!E$502*Data!E220/Data!E219</f>
        <v>4298.624544957666</v>
      </c>
      <c r="E219" s="4">
        <f>Data!F$502*Data!F220/Data!F219</f>
        <v>11963.04589067515</v>
      </c>
      <c r="G219" s="5">
        <f>$L$2*B219/Data!C$502+$M$2*C219/Data!D$502+$N$2*D219/Data!E$502+$O$2*E219/Data!F$502</f>
        <v>10130.83089727733</v>
      </c>
      <c r="I219" s="5">
        <f t="shared" si="4"/>
        <v>-130.83089727733022</v>
      </c>
    </row>
    <row r="220" spans="1:9" ht="15">
      <c r="A220" s="2">
        <f>Data!A221</f>
        <v>219</v>
      </c>
      <c r="B220" s="4">
        <f>Data!C$502*Data!C221/Data!C220</f>
        <v>11058.254917315517</v>
      </c>
      <c r="C220" s="4">
        <f>Data!D$502*Data!D221/Data!D220</f>
        <v>5211.7428221628315</v>
      </c>
      <c r="D220" s="4">
        <f>Data!E$502*Data!E221/Data!E220</f>
        <v>4237.136269176887</v>
      </c>
      <c r="E220" s="4">
        <f>Data!F$502*Data!F221/Data!F220</f>
        <v>12176.64566354021</v>
      </c>
      <c r="G220" s="5">
        <f>$L$2*B220/Data!C$502+$M$2*C220/Data!D$502+$N$2*D220/Data!E$502+$O$2*E220/Data!F$502</f>
        <v>10052.426060947693</v>
      </c>
      <c r="I220" s="5">
        <f t="shared" si="4"/>
        <v>-52.42606094769326</v>
      </c>
    </row>
    <row r="221" spans="1:9" ht="15">
      <c r="A221" s="2">
        <f>Data!A222</f>
        <v>220</v>
      </c>
      <c r="B221" s="4">
        <f>Data!C$502*Data!C222/Data!C221</f>
        <v>11073.020359380896</v>
      </c>
      <c r="C221" s="4">
        <f>Data!D$502*Data!D222/Data!D221</f>
        <v>5152.432399839207</v>
      </c>
      <c r="D221" s="4">
        <f>Data!E$502*Data!E222/Data!E221</f>
        <v>4213.85589642626</v>
      </c>
      <c r="E221" s="4">
        <f>Data!F$502*Data!F222/Data!F221</f>
        <v>11992.25825900614</v>
      </c>
      <c r="G221" s="5">
        <f>$L$2*B221/Data!C$502+$M$2*C221/Data!D$502+$N$2*D221/Data!E$502+$O$2*E221/Data!F$502</f>
        <v>9987.324954619522</v>
      </c>
      <c r="I221" s="5">
        <f t="shared" si="4"/>
        <v>12.675045380477968</v>
      </c>
    </row>
    <row r="222" spans="1:9" ht="15">
      <c r="A222" s="2">
        <f>Data!A223</f>
        <v>221</v>
      </c>
      <c r="B222" s="4">
        <f>Data!C$502*Data!C223/Data!C222</f>
        <v>10979.988328653584</v>
      </c>
      <c r="C222" s="4">
        <f>Data!D$502*Data!D223/Data!D222</f>
        <v>5125.199906894325</v>
      </c>
      <c r="D222" s="4">
        <f>Data!E$502*Data!E223/Data!E222</f>
        <v>4155.26370721782</v>
      </c>
      <c r="E222" s="4">
        <f>Data!F$502*Data!F223/Data!F222</f>
        <v>11873.601353956989</v>
      </c>
      <c r="G222" s="5">
        <f>$L$2*B222/Data!C$502+$M$2*C222/Data!D$502+$N$2*D222/Data!E$502+$O$2*E222/Data!F$502</f>
        <v>9904.215280318582</v>
      </c>
      <c r="I222" s="5">
        <f t="shared" si="4"/>
        <v>95.78471968141821</v>
      </c>
    </row>
    <row r="223" spans="1:9" ht="15">
      <c r="A223" s="2">
        <f>Data!A224</f>
        <v>222</v>
      </c>
      <c r="B223" s="4">
        <f>Data!C$502*Data!C224/Data!C223</f>
        <v>11087.147569488052</v>
      </c>
      <c r="C223" s="4">
        <f>Data!D$502*Data!D224/Data!D223</f>
        <v>5254.84908102511</v>
      </c>
      <c r="D223" s="4">
        <f>Data!E$502*Data!E224/Data!E223</f>
        <v>4275.824604692819</v>
      </c>
      <c r="E223" s="4">
        <f>Data!F$502*Data!F224/Data!F223</f>
        <v>12073.835047336805</v>
      </c>
      <c r="G223" s="5">
        <f>$L$2*B223/Data!C$502+$M$2*C223/Data!D$502+$N$2*D223/Data!E$502+$O$2*E223/Data!F$502</f>
        <v>10079.82210108874</v>
      </c>
      <c r="I223" s="5">
        <f t="shared" si="4"/>
        <v>-79.82210108873915</v>
      </c>
    </row>
    <row r="224" spans="1:9" ht="15">
      <c r="A224" s="2">
        <f>Data!A225</f>
        <v>223</v>
      </c>
      <c r="B224" s="4">
        <f>Data!C$502*Data!C225/Data!C224</f>
        <v>10904.497427203916</v>
      </c>
      <c r="C224" s="4">
        <f>Data!D$502*Data!D225/Data!D224</f>
        <v>5153.953856811541</v>
      </c>
      <c r="D224" s="4">
        <f>Data!E$502*Data!E225/Data!E224</f>
        <v>4151.312086324293</v>
      </c>
      <c r="E224" s="4">
        <f>Data!F$502*Data!F225/Data!F224</f>
        <v>12033.940822291417</v>
      </c>
      <c r="G224" s="5">
        <f>$L$2*B224/Data!C$502+$M$2*C224/Data!D$502+$N$2*D224/Data!E$502+$O$2*E224/Data!F$502</f>
        <v>9919.191195065141</v>
      </c>
      <c r="I224" s="5">
        <f t="shared" si="4"/>
        <v>80.80880493485893</v>
      </c>
    </row>
    <row r="225" spans="1:9" ht="15">
      <c r="A225" s="2">
        <f>Data!A226</f>
        <v>224</v>
      </c>
      <c r="B225" s="4">
        <f>Data!C$502*Data!C226/Data!C225</f>
        <v>11095.53997559757</v>
      </c>
      <c r="C225" s="4">
        <f>Data!D$502*Data!D226/Data!D225</f>
        <v>5227.936402842738</v>
      </c>
      <c r="D225" s="4">
        <f>Data!E$502*Data!E226/Data!E225</f>
        <v>4263.705789268713</v>
      </c>
      <c r="E225" s="4">
        <f>Data!F$502*Data!F226/Data!F225</f>
        <v>11878.060030477043</v>
      </c>
      <c r="G225" s="5">
        <f>$L$2*B225/Data!C$502+$M$2*C225/Data!D$502+$N$2*D225/Data!E$502+$O$2*E225/Data!F$502</f>
        <v>10031.853715443543</v>
      </c>
      <c r="I225" s="5">
        <f t="shared" si="4"/>
        <v>-31.85371544354348</v>
      </c>
    </row>
    <row r="226" spans="1:9" ht="15">
      <c r="A226" s="2">
        <f>Data!A227</f>
        <v>225</v>
      </c>
      <c r="B226" s="4">
        <f>Data!C$502*Data!C227/Data!C226</f>
        <v>10843.038932844309</v>
      </c>
      <c r="C226" s="4">
        <f>Data!D$502*Data!D227/Data!D226</f>
        <v>5098.385348106998</v>
      </c>
      <c r="D226" s="4">
        <f>Data!E$502*Data!E227/Data!E226</f>
        <v>4155.281814879285</v>
      </c>
      <c r="E226" s="4">
        <f>Data!F$502*Data!F227/Data!F226</f>
        <v>12032.189091737531</v>
      </c>
      <c r="G226" s="5">
        <f>$L$2*B226/Data!C$502+$M$2*C226/Data!D$502+$N$2*D226/Data!E$502+$O$2*E226/Data!F$502</f>
        <v>9865.457501883351</v>
      </c>
      <c r="I226" s="5">
        <f t="shared" si="4"/>
        <v>134.54249811664886</v>
      </c>
    </row>
    <row r="227" spans="1:9" ht="15">
      <c r="A227" s="2">
        <f>Data!A228</f>
        <v>226</v>
      </c>
      <c r="B227" s="4">
        <f>Data!C$502*Data!C228/Data!C227</f>
        <v>11077.37540250566</v>
      </c>
      <c r="C227" s="4">
        <f>Data!D$502*Data!D228/Data!D227</f>
        <v>5161.49339098589</v>
      </c>
      <c r="D227" s="4">
        <f>Data!E$502*Data!E228/Data!E227</f>
        <v>4176.467238784116</v>
      </c>
      <c r="E227" s="4">
        <f>Data!F$502*Data!F228/Data!F227</f>
        <v>11910.748703485107</v>
      </c>
      <c r="G227" s="5">
        <f>$L$2*B227/Data!C$502+$M$2*C227/Data!D$502+$N$2*D227/Data!E$502+$O$2*E227/Data!F$502</f>
        <v>9971.712815148469</v>
      </c>
      <c r="I227" s="5">
        <f t="shared" si="4"/>
        <v>28.287184851531492</v>
      </c>
    </row>
    <row r="228" spans="1:9" ht="15">
      <c r="A228" s="2">
        <f>Data!A229</f>
        <v>227</v>
      </c>
      <c r="B228" s="4">
        <f>Data!C$502*Data!C229/Data!C228</f>
        <v>10772.432842383352</v>
      </c>
      <c r="C228" s="4">
        <f>Data!D$502*Data!D229/Data!D228</f>
        <v>5033.463954263049</v>
      </c>
      <c r="D228" s="4">
        <f>Data!E$502*Data!E229/Data!E228</f>
        <v>4109.457949310533</v>
      </c>
      <c r="E228" s="4">
        <f>Data!F$502*Data!F229/Data!F228</f>
        <v>11901.426590241468</v>
      </c>
      <c r="G228" s="5">
        <f>$L$2*B228/Data!C$502+$M$2*C228/Data!D$502+$N$2*D228/Data!E$502+$O$2*E228/Data!F$502</f>
        <v>9769.73453735697</v>
      </c>
      <c r="I228" s="5">
        <f t="shared" si="4"/>
        <v>230.26546264303033</v>
      </c>
    </row>
    <row r="229" spans="1:9" ht="15">
      <c r="A229" s="2">
        <f>Data!A230</f>
        <v>228</v>
      </c>
      <c r="B229" s="4">
        <f>Data!C$502*Data!C230/Data!C229</f>
        <v>10851.823701379812</v>
      </c>
      <c r="C229" s="4">
        <f>Data!D$502*Data!D230/Data!D229</f>
        <v>5167.071026362938</v>
      </c>
      <c r="D229" s="4">
        <f>Data!E$502*Data!E230/Data!E229</f>
        <v>4203.653988528736</v>
      </c>
      <c r="E229" s="4">
        <f>Data!F$502*Data!F230/Data!F229</f>
        <v>11722.829523479997</v>
      </c>
      <c r="G229" s="5">
        <f>$L$2*B229/Data!C$502+$M$2*C229/Data!D$502+$N$2*D229/Data!E$502+$O$2*E229/Data!F$502</f>
        <v>9868.207043419863</v>
      </c>
      <c r="I229" s="5">
        <f t="shared" si="4"/>
        <v>131.7929565801369</v>
      </c>
    </row>
    <row r="230" spans="1:9" ht="15">
      <c r="A230" s="2">
        <f>Data!A231</f>
        <v>229</v>
      </c>
      <c r="B230" s="4">
        <f>Data!C$502*Data!C231/Data!C230</f>
        <v>11099.199223140982</v>
      </c>
      <c r="C230" s="4">
        <f>Data!D$502*Data!D231/Data!D230</f>
        <v>5189.390799974257</v>
      </c>
      <c r="D230" s="4">
        <f>Data!E$502*Data!E231/Data!E230</f>
        <v>4228.607380562584</v>
      </c>
      <c r="E230" s="4">
        <f>Data!F$502*Data!F231/Data!F230</f>
        <v>12010.34373376009</v>
      </c>
      <c r="G230" s="5">
        <f>$L$2*B230/Data!C$502+$M$2*C230/Data!D$502+$N$2*D230/Data!E$502+$O$2*E230/Data!F$502</f>
        <v>10024.662537671771</v>
      </c>
      <c r="I230" s="5">
        <f t="shared" si="4"/>
        <v>-24.662537671771133</v>
      </c>
    </row>
    <row r="231" spans="1:9" ht="15">
      <c r="A231" s="2">
        <f>Data!A232</f>
        <v>230</v>
      </c>
      <c r="B231" s="4">
        <f>Data!C$502*Data!C232/Data!C231</f>
        <v>10901.330070899687</v>
      </c>
      <c r="C231" s="4">
        <f>Data!D$502*Data!D232/Data!D231</f>
        <v>5325.959894297546</v>
      </c>
      <c r="D231" s="4">
        <f>Data!E$502*Data!E232/Data!E231</f>
        <v>4305.202370164142</v>
      </c>
      <c r="E231" s="4">
        <f>Data!F$502*Data!F232/Data!F231</f>
        <v>11978.467332494665</v>
      </c>
      <c r="G231" s="5">
        <f>$L$2*B231/Data!C$502+$M$2*C231/Data!D$502+$N$2*D231/Data!E$502+$O$2*E231/Data!F$502</f>
        <v>10044.50085555745</v>
      </c>
      <c r="I231" s="5">
        <f t="shared" si="4"/>
        <v>-44.50085555744954</v>
      </c>
    </row>
    <row r="232" spans="1:9" ht="15">
      <c r="A232" s="2">
        <f>Data!A233</f>
        <v>231</v>
      </c>
      <c r="B232" s="4">
        <f>Data!C$502*Data!C233/Data!C232</f>
        <v>11147.514029468688</v>
      </c>
      <c r="C232" s="4">
        <f>Data!D$502*Data!D233/Data!D232</f>
        <v>5107.5247559000645</v>
      </c>
      <c r="D232" s="4">
        <f>Data!E$502*Data!E233/Data!E232</f>
        <v>4155.68063441997</v>
      </c>
      <c r="E232" s="4">
        <f>Data!F$502*Data!F233/Data!F232</f>
        <v>11743.47610190569</v>
      </c>
      <c r="G232" s="5">
        <f>$L$2*B232/Data!C$502+$M$2*C232/Data!D$502+$N$2*D232/Data!E$502+$O$2*E232/Data!F$502</f>
        <v>9933.231595390967</v>
      </c>
      <c r="I232" s="5">
        <f t="shared" si="4"/>
        <v>66.76840460903259</v>
      </c>
    </row>
    <row r="233" spans="1:9" ht="15">
      <c r="A233" s="2">
        <f>Data!A234</f>
        <v>232</v>
      </c>
      <c r="B233" s="4">
        <f>Data!C$502*Data!C234/Data!C233</f>
        <v>11105.337680351613</v>
      </c>
      <c r="C233" s="4">
        <f>Data!D$502*Data!D234/Data!D233</f>
        <v>5238.322577032604</v>
      </c>
      <c r="D233" s="4">
        <f>Data!E$502*Data!E234/Data!E233</f>
        <v>4247.5691591708965</v>
      </c>
      <c r="E233" s="4">
        <f>Data!F$502*Data!F234/Data!F233</f>
        <v>12087.040956619001</v>
      </c>
      <c r="G233" s="5">
        <f>$L$2*B233/Data!C$502+$M$2*C233/Data!D$502+$N$2*D233/Data!E$502+$O$2*E233/Data!F$502</f>
        <v>10072.3983949674</v>
      </c>
      <c r="I233" s="5">
        <f t="shared" si="4"/>
        <v>-72.39839496740024</v>
      </c>
    </row>
    <row r="234" spans="1:9" ht="15">
      <c r="A234" s="2">
        <f>Data!A235</f>
        <v>233</v>
      </c>
      <c r="B234" s="4">
        <f>Data!C$502*Data!C235/Data!C234</f>
        <v>10791.669143859654</v>
      </c>
      <c r="C234" s="4">
        <f>Data!D$502*Data!D235/Data!D234</f>
        <v>5134.309017030935</v>
      </c>
      <c r="D234" s="4">
        <f>Data!E$502*Data!E235/Data!E234</f>
        <v>4164.189710950412</v>
      </c>
      <c r="E234" s="4">
        <f>Data!F$502*Data!F235/Data!F234</f>
        <v>12003.525559231543</v>
      </c>
      <c r="G234" s="5">
        <f>$L$2*B234/Data!C$502+$M$2*C234/Data!D$502+$N$2*D234/Data!E$502+$O$2*E234/Data!F$502</f>
        <v>9864.884940443075</v>
      </c>
      <c r="I234" s="5">
        <f t="shared" si="4"/>
        <v>135.1150595569252</v>
      </c>
    </row>
    <row r="235" spans="1:9" ht="15">
      <c r="A235" s="2">
        <f>Data!A236</f>
        <v>234</v>
      </c>
      <c r="B235" s="4">
        <f>Data!C$502*Data!C236/Data!C235</f>
        <v>11261.92648006245</v>
      </c>
      <c r="C235" s="4">
        <f>Data!D$502*Data!D236/Data!D235</f>
        <v>5167.609642851406</v>
      </c>
      <c r="D235" s="4">
        <f>Data!E$502*Data!E236/Data!E235</f>
        <v>4177.80582717774</v>
      </c>
      <c r="E235" s="4">
        <f>Data!F$502*Data!F236/Data!F235</f>
        <v>11960.285386557956</v>
      </c>
      <c r="G235" s="5">
        <f>$L$2*B235/Data!C$502+$M$2*C235/Data!D$502+$N$2*D235/Data!E$502+$O$2*E235/Data!F$502</f>
        <v>10050.786939569989</v>
      </c>
      <c r="I235" s="5">
        <f t="shared" si="4"/>
        <v>-50.786939569989045</v>
      </c>
    </row>
    <row r="236" spans="1:9" ht="15">
      <c r="A236" s="2">
        <f>Data!A237</f>
        <v>235</v>
      </c>
      <c r="B236" s="4">
        <f>Data!C$502*Data!C237/Data!C236</f>
        <v>11051.127485785644</v>
      </c>
      <c r="C236" s="4">
        <f>Data!D$502*Data!D237/Data!D236</f>
        <v>5297.512336203971</v>
      </c>
      <c r="D236" s="4">
        <f>Data!E$502*Data!E237/Data!E236</f>
        <v>4293.585009913267</v>
      </c>
      <c r="E236" s="4">
        <f>Data!F$502*Data!F237/Data!F236</f>
        <v>12011.71891731099</v>
      </c>
      <c r="G236" s="5">
        <f>$L$2*B236/Data!C$502+$M$2*C236/Data!D$502+$N$2*D236/Data!E$502+$O$2*E236/Data!F$502</f>
        <v>10085.23251713492</v>
      </c>
      <c r="I236" s="5">
        <f t="shared" si="4"/>
        <v>-85.23251713492027</v>
      </c>
    </row>
    <row r="237" spans="1:9" ht="15">
      <c r="A237" s="2">
        <f>Data!A238</f>
        <v>236</v>
      </c>
      <c r="B237" s="4">
        <f>Data!C$502*Data!C238/Data!C237</f>
        <v>11147.393970187275</v>
      </c>
      <c r="C237" s="4">
        <f>Data!D$502*Data!D238/Data!D237</f>
        <v>5267.102824625918</v>
      </c>
      <c r="D237" s="4">
        <f>Data!E$502*Data!E238/Data!E237</f>
        <v>4323.741453437478</v>
      </c>
      <c r="E237" s="4">
        <f>Data!F$502*Data!F238/Data!F237</f>
        <v>12082.81173886656</v>
      </c>
      <c r="G237" s="5">
        <f>$L$2*B237/Data!C$502+$M$2*C237/Data!D$502+$N$2*D237/Data!E$502+$O$2*E237/Data!F$502</f>
        <v>10121.591295380882</v>
      </c>
      <c r="I237" s="5">
        <f t="shared" si="4"/>
        <v>-121.591295380882</v>
      </c>
    </row>
    <row r="238" spans="1:9" ht="15">
      <c r="A238" s="2">
        <f>Data!A239</f>
        <v>237</v>
      </c>
      <c r="B238" s="4">
        <f>Data!C$502*Data!C239/Data!C238</f>
        <v>10709.601006365565</v>
      </c>
      <c r="C238" s="4">
        <f>Data!D$502*Data!D239/Data!D238</f>
        <v>5097.268709238493</v>
      </c>
      <c r="D238" s="4">
        <f>Data!E$502*Data!E239/Data!E238</f>
        <v>4135.27172082118</v>
      </c>
      <c r="E238" s="4">
        <f>Data!F$502*Data!F239/Data!F238</f>
        <v>12106.167965879944</v>
      </c>
      <c r="G238" s="5">
        <f>$L$2*B238/Data!C$502+$M$2*C238/Data!D$502+$N$2*D238/Data!E$502+$O$2*E238/Data!F$502</f>
        <v>9823.976166283934</v>
      </c>
      <c r="I238" s="5">
        <f t="shared" si="4"/>
        <v>176.0238337160663</v>
      </c>
    </row>
    <row r="239" spans="1:9" ht="15">
      <c r="A239" s="2">
        <f>Data!A240</f>
        <v>238</v>
      </c>
      <c r="B239" s="4">
        <f>Data!C$502*Data!C240/Data!C239</f>
        <v>10996.196446029895</v>
      </c>
      <c r="C239" s="4">
        <f>Data!D$502*Data!D240/Data!D239</f>
        <v>5003.993669473148</v>
      </c>
      <c r="D239" s="4">
        <f>Data!E$502*Data!E240/Data!E239</f>
        <v>4094.4399194812954</v>
      </c>
      <c r="E239" s="4">
        <f>Data!F$502*Data!F240/Data!F239</f>
        <v>11722.278167780976</v>
      </c>
      <c r="G239" s="5">
        <f>$L$2*B239/Data!C$502+$M$2*C239/Data!D$502+$N$2*D239/Data!E$502+$O$2*E239/Data!F$502</f>
        <v>9800.53349154366</v>
      </c>
      <c r="I239" s="5">
        <f t="shared" si="4"/>
        <v>199.4665084563403</v>
      </c>
    </row>
    <row r="240" spans="1:9" ht="15">
      <c r="A240" s="2">
        <f>Data!A241</f>
        <v>239</v>
      </c>
      <c r="B240" s="4">
        <f>Data!C$502*Data!C241/Data!C240</f>
        <v>11019.554142500418</v>
      </c>
      <c r="C240" s="4">
        <f>Data!D$502*Data!D241/Data!D240</f>
        <v>5352.523557955054</v>
      </c>
      <c r="D240" s="4">
        <f>Data!E$502*Data!E241/Data!E240</f>
        <v>4320.405018656066</v>
      </c>
      <c r="E240" s="4">
        <f>Data!F$502*Data!F241/Data!F240</f>
        <v>12032.284742357026</v>
      </c>
      <c r="G240" s="5">
        <f>$L$2*B240/Data!C$502+$M$2*C240/Data!D$502+$N$2*D240/Data!E$502+$O$2*E240/Data!F$502</f>
        <v>10115.30083027862</v>
      </c>
      <c r="I240" s="5">
        <f t="shared" si="4"/>
        <v>-115.3008302786202</v>
      </c>
    </row>
    <row r="241" spans="1:9" ht="15">
      <c r="A241" s="2">
        <f>Data!A242</f>
        <v>240</v>
      </c>
      <c r="B241" s="4">
        <f>Data!C$502*Data!C242/Data!C241</f>
        <v>10849.183129959287</v>
      </c>
      <c r="C241" s="4">
        <f>Data!D$502*Data!D242/Data!D241</f>
        <v>5133.907300209037</v>
      </c>
      <c r="D241" s="4">
        <f>Data!E$502*Data!E242/Data!E241</f>
        <v>4158.0338705541835</v>
      </c>
      <c r="E241" s="4">
        <f>Data!F$502*Data!F242/Data!F241</f>
        <v>12038.375796697035</v>
      </c>
      <c r="G241" s="5">
        <f>$L$2*B241/Data!C$502+$M$2*C241/Data!D$502+$N$2*D241/Data!E$502+$O$2*E241/Data!F$502</f>
        <v>9889.874199410828</v>
      </c>
      <c r="I241" s="5">
        <f t="shared" si="4"/>
        <v>110.12580058917229</v>
      </c>
    </row>
    <row r="242" spans="1:9" ht="15">
      <c r="A242" s="2">
        <f>Data!A243</f>
        <v>241</v>
      </c>
      <c r="B242" s="4">
        <f>Data!C$502*Data!C243/Data!C242</f>
        <v>10880.402522096996</v>
      </c>
      <c r="C242" s="4">
        <f>Data!D$502*Data!D243/Data!D242</f>
        <v>5168.069032310573</v>
      </c>
      <c r="D242" s="4">
        <f>Data!E$502*Data!E243/Data!E242</f>
        <v>4199.0821338064425</v>
      </c>
      <c r="E242" s="4">
        <f>Data!F$502*Data!F243/Data!F242</f>
        <v>11743.513547259332</v>
      </c>
      <c r="G242" s="5">
        <f>$L$2*B242/Data!C$502+$M$2*C242/Data!D$502+$N$2*D242/Data!E$502+$O$2*E242/Data!F$502</f>
        <v>9881.5184772957</v>
      </c>
      <c r="I242" s="5">
        <f t="shared" si="4"/>
        <v>118.4815227043</v>
      </c>
    </row>
    <row r="243" spans="1:9" ht="15">
      <c r="A243" s="2">
        <f>Data!A244</f>
        <v>242</v>
      </c>
      <c r="B243" s="4">
        <f>Data!C$502*Data!C244/Data!C243</f>
        <v>11008.613938126824</v>
      </c>
      <c r="C243" s="4">
        <f>Data!D$502*Data!D244/Data!D243</f>
        <v>4983.992159494541</v>
      </c>
      <c r="D243" s="4">
        <f>Data!E$502*Data!E244/Data!E243</f>
        <v>4089.1578568620107</v>
      </c>
      <c r="E243" s="4">
        <f>Data!F$502*Data!F244/Data!F243</f>
        <v>11768.142705471906</v>
      </c>
      <c r="G243" s="5">
        <f>$L$2*B243/Data!C$502+$M$2*C243/Data!D$502+$N$2*D243/Data!E$502+$O$2*E243/Data!F$502</f>
        <v>9799.88418721484</v>
      </c>
      <c r="I243" s="5">
        <f t="shared" si="4"/>
        <v>200.1158127851595</v>
      </c>
    </row>
    <row r="244" spans="1:9" ht="15">
      <c r="A244" s="2">
        <f>Data!A245</f>
        <v>243</v>
      </c>
      <c r="B244" s="4">
        <f>Data!C$502*Data!C245/Data!C244</f>
        <v>11222.238315213244</v>
      </c>
      <c r="C244" s="4">
        <f>Data!D$502*Data!D245/Data!D244</f>
        <v>5379.106555838127</v>
      </c>
      <c r="D244" s="4">
        <f>Data!E$502*Data!E245/Data!E244</f>
        <v>4305.607081666025</v>
      </c>
      <c r="E244" s="4">
        <f>Data!F$502*Data!F245/Data!F244</f>
        <v>11356.101847937485</v>
      </c>
      <c r="G244" s="5">
        <f>$L$2*B244/Data!C$502+$M$2*C244/Data!D$502+$N$2*D244/Data!E$502+$O$2*E244/Data!F$502</f>
        <v>10088.065024022113</v>
      </c>
      <c r="I244" s="5">
        <f t="shared" si="4"/>
        <v>-88.065024022113</v>
      </c>
    </row>
    <row r="245" spans="1:9" ht="15">
      <c r="A245" s="2">
        <f>Data!A246</f>
        <v>244</v>
      </c>
      <c r="B245" s="4">
        <f>Data!C$502*Data!C246/Data!C245</f>
        <v>11057.681960887157</v>
      </c>
      <c r="C245" s="4">
        <f>Data!D$502*Data!D246/Data!D245</f>
        <v>5209.426453613008</v>
      </c>
      <c r="D245" s="4">
        <f>Data!E$502*Data!E246/Data!E245</f>
        <v>4254.982796688064</v>
      </c>
      <c r="E245" s="4">
        <f>Data!F$502*Data!F246/Data!F245</f>
        <v>12367.189380319609</v>
      </c>
      <c r="G245" s="5">
        <f>$L$2*B245/Data!C$502+$M$2*C245/Data!D$502+$N$2*D245/Data!E$502+$O$2*E245/Data!F$502</f>
        <v>10086.843227897225</v>
      </c>
      <c r="I245" s="5">
        <f t="shared" si="4"/>
        <v>-86.843227897225</v>
      </c>
    </row>
    <row r="246" spans="1:9" ht="15">
      <c r="A246" s="2">
        <f>Data!A247</f>
        <v>245</v>
      </c>
      <c r="B246" s="4">
        <f>Data!C$502*Data!C247/Data!C246</f>
        <v>10996.448107214577</v>
      </c>
      <c r="C246" s="4">
        <f>Data!D$502*Data!D247/Data!D246</f>
        <v>5203.326648790038</v>
      </c>
      <c r="D246" s="4">
        <f>Data!E$502*Data!E247/Data!E246</f>
        <v>4241.996949983147</v>
      </c>
      <c r="E246" s="4">
        <f>Data!F$502*Data!F247/Data!F246</f>
        <v>12135.398598962147</v>
      </c>
      <c r="G246" s="5">
        <f>$L$2*B246/Data!C$502+$M$2*C246/Data!D$502+$N$2*D246/Data!E$502+$O$2*E246/Data!F$502</f>
        <v>10019.416744996888</v>
      </c>
      <c r="I246" s="5">
        <f t="shared" si="4"/>
        <v>-19.416744996888156</v>
      </c>
    </row>
    <row r="247" spans="1:9" ht="15">
      <c r="A247" s="2">
        <f>Data!A248</f>
        <v>246</v>
      </c>
      <c r="B247" s="4">
        <f>Data!C$502*Data!C248/Data!C247</f>
        <v>11144.372411575709</v>
      </c>
      <c r="C247" s="4">
        <f>Data!D$502*Data!D248/Data!D247</f>
        <v>5290.845040337818</v>
      </c>
      <c r="D247" s="4">
        <f>Data!E$502*Data!E248/Data!E247</f>
        <v>4304.337164029543</v>
      </c>
      <c r="E247" s="4">
        <f>Data!F$502*Data!F248/Data!F247</f>
        <v>12006.00145517296</v>
      </c>
      <c r="G247" s="5">
        <f>$L$2*B247/Data!C$502+$M$2*C247/Data!D$502+$N$2*D247/Data!E$502+$O$2*E247/Data!F$502</f>
        <v>10116.814568944816</v>
      </c>
      <c r="I247" s="5">
        <f t="shared" si="4"/>
        <v>-116.81456894481562</v>
      </c>
    </row>
    <row r="248" spans="1:9" ht="15">
      <c r="A248" s="2">
        <f>Data!A249</f>
        <v>247</v>
      </c>
      <c r="B248" s="4">
        <f>Data!C$502*Data!C249/Data!C248</f>
        <v>11021.85181868114</v>
      </c>
      <c r="C248" s="4">
        <f>Data!D$502*Data!D249/Data!D248</f>
        <v>5197.754890251775</v>
      </c>
      <c r="D248" s="4">
        <f>Data!E$502*Data!E249/Data!E248</f>
        <v>4230.762458804278</v>
      </c>
      <c r="E248" s="4">
        <f>Data!F$502*Data!F249/Data!F248</f>
        <v>12320.408836977633</v>
      </c>
      <c r="G248" s="5">
        <f>$L$2*B248/Data!C$502+$M$2*C248/Data!D$502+$N$2*D248/Data!E$502+$O$2*E248/Data!F$502</f>
        <v>10053.579994749738</v>
      </c>
      <c r="I248" s="5">
        <f t="shared" si="4"/>
        <v>-53.579994749738034</v>
      </c>
    </row>
    <row r="249" spans="1:9" ht="15">
      <c r="A249" s="2">
        <f>Data!A250</f>
        <v>248</v>
      </c>
      <c r="B249" s="4">
        <f>Data!C$502*Data!C250/Data!C249</f>
        <v>11141.133636161707</v>
      </c>
      <c r="C249" s="4">
        <f>Data!D$502*Data!D250/Data!D249</f>
        <v>5216.456566993174</v>
      </c>
      <c r="D249" s="4">
        <f>Data!E$502*Data!E250/Data!E249</f>
        <v>4262.050443808355</v>
      </c>
      <c r="E249" s="4">
        <f>Data!F$502*Data!F250/Data!F249</f>
        <v>11956.969817587546</v>
      </c>
      <c r="G249" s="5">
        <f>$L$2*B249/Data!C$502+$M$2*C249/Data!D$502+$N$2*D249/Data!E$502+$O$2*E249/Data!F$502</f>
        <v>10054.526088516554</v>
      </c>
      <c r="I249" s="5">
        <f t="shared" si="4"/>
        <v>-54.5260885165535</v>
      </c>
    </row>
    <row r="250" spans="1:9" ht="15">
      <c r="A250" s="2">
        <f>Data!A251</f>
        <v>249</v>
      </c>
      <c r="B250" s="4">
        <f>Data!C$502*Data!C251/Data!C250</f>
        <v>10744.409147484053</v>
      </c>
      <c r="C250" s="4">
        <f>Data!D$502*Data!D251/Data!D250</f>
        <v>5098.4925322744</v>
      </c>
      <c r="D250" s="4">
        <f>Data!E$502*Data!E251/Data!E250</f>
        <v>4154.551583425803</v>
      </c>
      <c r="E250" s="4">
        <f>Data!F$502*Data!F251/Data!F250</f>
        <v>12034.992821680391</v>
      </c>
      <c r="G250" s="5">
        <f>$L$2*B250/Data!C$502+$M$2*C250/Data!D$502+$N$2*D250/Data!E$502+$O$2*E250/Data!F$502</f>
        <v>9830.020052874068</v>
      </c>
      <c r="I250" s="5">
        <f t="shared" si="4"/>
        <v>169.97994712593209</v>
      </c>
    </row>
    <row r="251" spans="1:9" ht="15">
      <c r="A251" s="2">
        <f>Data!A252</f>
        <v>250</v>
      </c>
      <c r="B251" s="4">
        <f>Data!C$502*Data!C252/Data!C251</f>
        <v>11231.17899204484</v>
      </c>
      <c r="C251" s="4">
        <f>Data!D$502*Data!D252/Data!D251</f>
        <v>5222.549801710858</v>
      </c>
      <c r="D251" s="4">
        <f>Data!E$502*Data!E252/Data!E251</f>
        <v>4262.212488139755</v>
      </c>
      <c r="E251" s="4">
        <f>Data!F$502*Data!F252/Data!F251</f>
        <v>11804.060894582284</v>
      </c>
      <c r="G251" s="5">
        <f>$L$2*B251/Data!C$502+$M$2*C251/Data!D$502+$N$2*D251/Data!E$502+$O$2*E251/Data!F$502</f>
        <v>10065.289053762031</v>
      </c>
      <c r="I251" s="5">
        <f t="shared" si="4"/>
        <v>-65.28905376203147</v>
      </c>
    </row>
    <row r="252" spans="1:9" ht="15">
      <c r="A252" s="2">
        <f>Data!A253</f>
        <v>251</v>
      </c>
      <c r="B252" s="4">
        <f>Data!C$502*Data!C253/Data!C252</f>
        <v>10980.125829431068</v>
      </c>
      <c r="C252" s="4">
        <f>Data!D$502*Data!D253/Data!D252</f>
        <v>5264.62998597567</v>
      </c>
      <c r="D252" s="4">
        <f>Data!E$502*Data!E253/Data!E252</f>
        <v>4282.33262366803</v>
      </c>
      <c r="E252" s="4">
        <f>Data!F$502*Data!F253/Data!F252</f>
        <v>12112.245271110729</v>
      </c>
      <c r="G252" s="5">
        <f>$L$2*B252/Data!C$502+$M$2*C252/Data!D$502+$N$2*D252/Data!E$502+$O$2*E252/Data!F$502</f>
        <v>10054.567004076544</v>
      </c>
      <c r="I252" s="5">
        <f t="shared" si="4"/>
        <v>-54.567004076543526</v>
      </c>
    </row>
    <row r="253" spans="1:9" ht="15">
      <c r="A253" s="2">
        <f>Data!A254</f>
        <v>252</v>
      </c>
      <c r="B253" s="4">
        <f>Data!C$502*Data!C254/Data!C253</f>
        <v>11121.14317192057</v>
      </c>
      <c r="C253" s="4">
        <f>Data!D$502*Data!D254/Data!D253</f>
        <v>5273.382179652286</v>
      </c>
      <c r="D253" s="4">
        <f>Data!E$502*Data!E254/Data!E253</f>
        <v>4279.844182686548</v>
      </c>
      <c r="E253" s="4">
        <f>Data!F$502*Data!F254/Data!F253</f>
        <v>12315.184653394677</v>
      </c>
      <c r="G253" s="5">
        <f>$L$2*B253/Data!C$502+$M$2*C253/Data!D$502+$N$2*D253/Data!E$502+$O$2*E253/Data!F$502</f>
        <v>10144.01177004605</v>
      </c>
      <c r="I253" s="5">
        <f t="shared" si="4"/>
        <v>-144.01177004605051</v>
      </c>
    </row>
    <row r="254" spans="1:9" ht="15">
      <c r="A254" s="2">
        <f>Data!A255</f>
        <v>253</v>
      </c>
      <c r="B254" s="4">
        <f>Data!C$502*Data!C255/Data!C254</f>
        <v>11097.247128002191</v>
      </c>
      <c r="C254" s="4">
        <f>Data!D$502*Data!D255/Data!D254</f>
        <v>5257.599923849412</v>
      </c>
      <c r="D254" s="4">
        <f>Data!E$502*Data!E255/Data!E254</f>
        <v>4234.28923008459</v>
      </c>
      <c r="E254" s="4">
        <f>Data!F$502*Data!F255/Data!F254</f>
        <v>11898.834858709803</v>
      </c>
      <c r="G254" s="5">
        <f>$L$2*B254/Data!C$502+$M$2*C254/Data!D$502+$N$2*D254/Data!E$502+$O$2*E254/Data!F$502</f>
        <v>10046.097774894683</v>
      </c>
      <c r="I254" s="5">
        <f t="shared" si="4"/>
        <v>-46.097774894682516</v>
      </c>
    </row>
    <row r="255" spans="1:9" ht="15">
      <c r="A255" s="2">
        <f>Data!A256</f>
        <v>254</v>
      </c>
      <c r="B255" s="4">
        <f>Data!C$502*Data!C256/Data!C255</f>
        <v>10904.544226663076</v>
      </c>
      <c r="C255" s="4">
        <f>Data!D$502*Data!D256/Data!D255</f>
        <v>5110.53003073642</v>
      </c>
      <c r="D255" s="4">
        <f>Data!E$502*Data!E256/Data!E255</f>
        <v>4136.524816225727</v>
      </c>
      <c r="E255" s="4">
        <f>Data!F$502*Data!F256/Data!F255</f>
        <v>11814.942853554132</v>
      </c>
      <c r="G255" s="5">
        <f>$L$2*B255/Data!C$502+$M$2*C255/Data!D$502+$N$2*D255/Data!E$502+$O$2*E255/Data!F$502</f>
        <v>9854.163252897062</v>
      </c>
      <c r="I255" s="5">
        <f t="shared" si="4"/>
        <v>145.8367471029378</v>
      </c>
    </row>
    <row r="256" spans="1:9" ht="15">
      <c r="A256" s="2">
        <f>Data!A257</f>
        <v>255</v>
      </c>
      <c r="B256" s="4">
        <f>Data!C$502*Data!C257/Data!C256</f>
        <v>11070.006959618862</v>
      </c>
      <c r="C256" s="4">
        <f>Data!D$502*Data!D257/Data!D256</f>
        <v>5232.305819127052</v>
      </c>
      <c r="D256" s="4">
        <f>Data!E$502*Data!E257/Data!E256</f>
        <v>4245.897665012474</v>
      </c>
      <c r="E256" s="4">
        <f>Data!F$502*Data!F257/Data!F256</f>
        <v>12079.757539244172</v>
      </c>
      <c r="G256" s="5">
        <f>$L$2*B256/Data!C$502+$M$2*C256/Data!D$502+$N$2*D256/Data!E$502+$O$2*E256/Data!F$502</f>
        <v>10054.494670279246</v>
      </c>
      <c r="I256" s="5">
        <f t="shared" si="4"/>
        <v>-54.49467027924584</v>
      </c>
    </row>
    <row r="257" spans="1:9" ht="15">
      <c r="A257" s="2">
        <f>Data!A258</f>
        <v>256</v>
      </c>
      <c r="B257" s="4">
        <f>Data!C$502*Data!C258/Data!C257</f>
        <v>10815.885325371257</v>
      </c>
      <c r="C257" s="4">
        <f>Data!D$502*Data!D258/Data!D257</f>
        <v>5096.489379563777</v>
      </c>
      <c r="D257" s="4">
        <f>Data!E$502*Data!E258/Data!E257</f>
        <v>4115.754880375569</v>
      </c>
      <c r="E257" s="4">
        <f>Data!F$502*Data!F258/Data!F257</f>
        <v>11906.944559562035</v>
      </c>
      <c r="G257" s="5">
        <f>$L$2*B257/Data!C$502+$M$2*C257/Data!D$502+$N$2*D257/Data!E$502+$O$2*E257/Data!F$502</f>
        <v>9824.294548531529</v>
      </c>
      <c r="I257" s="5">
        <f t="shared" si="4"/>
        <v>175.70545146847144</v>
      </c>
    </row>
    <row r="258" spans="1:9" ht="15">
      <c r="A258" s="2">
        <f>Data!A259</f>
        <v>257</v>
      </c>
      <c r="B258" s="4">
        <f>Data!C$502*Data!C259/Data!C258</f>
        <v>11034.222326433002</v>
      </c>
      <c r="C258" s="4">
        <f>Data!D$502*Data!D259/Data!D258</f>
        <v>5149.069275746221</v>
      </c>
      <c r="D258" s="4">
        <f>Data!E$502*Data!E259/Data!E258</f>
        <v>4192.817109869064</v>
      </c>
      <c r="E258" s="4">
        <f>Data!F$502*Data!F259/Data!F258</f>
        <v>11740.522687660958</v>
      </c>
      <c r="G258" s="5">
        <f>$L$2*B258/Data!C$502+$M$2*C258/Data!D$502+$N$2*D258/Data!E$502+$O$2*E258/Data!F$502</f>
        <v>9924.392860099224</v>
      </c>
      <c r="I258" s="5">
        <f t="shared" si="4"/>
        <v>75.60713990077602</v>
      </c>
    </row>
    <row r="259" spans="1:9" ht="15">
      <c r="A259" s="2">
        <f>Data!A260</f>
        <v>258</v>
      </c>
      <c r="B259" s="4">
        <f>Data!C$502*Data!C260/Data!C259</f>
        <v>11173.640244472626</v>
      </c>
      <c r="C259" s="4">
        <f>Data!D$502*Data!D260/Data!D259</f>
        <v>5321.204072317047</v>
      </c>
      <c r="D259" s="4">
        <f>Data!E$502*Data!E260/Data!E259</f>
        <v>4299.403943131165</v>
      </c>
      <c r="E259" s="4">
        <f>Data!F$502*Data!F260/Data!F259</f>
        <v>12092.361811351371</v>
      </c>
      <c r="G259" s="5">
        <f>$L$2*B259/Data!C$502+$M$2*C259/Data!D$502+$N$2*D259/Data!E$502+$O$2*E259/Data!F$502</f>
        <v>10158.179491226123</v>
      </c>
      <c r="I259" s="5">
        <f aca="true" t="shared" si="5" ref="I259:I322">10000-G259</f>
        <v>-158.179491226123</v>
      </c>
    </row>
    <row r="260" spans="1:9" ht="15">
      <c r="A260" s="2">
        <f>Data!A261</f>
        <v>259</v>
      </c>
      <c r="B260" s="4">
        <f>Data!C$502*Data!C261/Data!C260</f>
        <v>11008.195867343833</v>
      </c>
      <c r="C260" s="4">
        <f>Data!D$502*Data!D261/Data!D260</f>
        <v>5218.100116229082</v>
      </c>
      <c r="D260" s="4">
        <f>Data!E$502*Data!E261/Data!E260</f>
        <v>4249.23648517779</v>
      </c>
      <c r="E260" s="4">
        <f>Data!F$502*Data!F261/Data!F260</f>
        <v>11945.981893313063</v>
      </c>
      <c r="G260" s="5">
        <f>$L$2*B260/Data!C$502+$M$2*C260/Data!D$502+$N$2*D260/Data!E$502+$O$2*E260/Data!F$502</f>
        <v>10002.368666585178</v>
      </c>
      <c r="I260" s="5">
        <f t="shared" si="5"/>
        <v>-2.368666585178289</v>
      </c>
    </row>
    <row r="261" spans="1:9" ht="15">
      <c r="A261" s="2">
        <f>Data!A262</f>
        <v>260</v>
      </c>
      <c r="B261" s="4">
        <f>Data!C$502*Data!C262/Data!C261</f>
        <v>11132.540568913564</v>
      </c>
      <c r="C261" s="4">
        <f>Data!D$502*Data!D262/Data!D261</f>
        <v>5244.55112429038</v>
      </c>
      <c r="D261" s="4">
        <f>Data!E$502*Data!E262/Data!E261</f>
        <v>4271.288115980182</v>
      </c>
      <c r="E261" s="4">
        <f>Data!F$502*Data!F262/Data!F261</f>
        <v>12024.458928615739</v>
      </c>
      <c r="G261" s="5">
        <f>$L$2*B261/Data!C$502+$M$2*C261/Data!D$502+$N$2*D261/Data!E$502+$O$2*E261/Data!F$502</f>
        <v>10081.052908258045</v>
      </c>
      <c r="I261" s="5">
        <f t="shared" si="5"/>
        <v>-81.05290825804514</v>
      </c>
    </row>
    <row r="262" spans="1:9" ht="15">
      <c r="A262" s="2">
        <f>Data!A263</f>
        <v>261</v>
      </c>
      <c r="B262" s="4">
        <f>Data!C$502*Data!C263/Data!C262</f>
        <v>11036.542746840196</v>
      </c>
      <c r="C262" s="4">
        <f>Data!D$502*Data!D263/Data!D262</f>
        <v>5136.078835305395</v>
      </c>
      <c r="D262" s="4">
        <f>Data!E$502*Data!E263/Data!E262</f>
        <v>4206.268169824847</v>
      </c>
      <c r="E262" s="4">
        <f>Data!F$502*Data!F263/Data!F262</f>
        <v>12238.924635416173</v>
      </c>
      <c r="G262" s="5">
        <f>$L$2*B262/Data!C$502+$M$2*C262/Data!D$502+$N$2*D262/Data!E$502+$O$2*E262/Data!F$502</f>
        <v>10003.940282542686</v>
      </c>
      <c r="I262" s="5">
        <f t="shared" si="5"/>
        <v>-3.9402825426859636</v>
      </c>
    </row>
    <row r="263" spans="1:9" ht="15">
      <c r="A263" s="2">
        <f>Data!A264</f>
        <v>262</v>
      </c>
      <c r="B263" s="4">
        <f>Data!C$502*Data!C264/Data!C263</f>
        <v>11265.47559113916</v>
      </c>
      <c r="C263" s="4">
        <f>Data!D$502*Data!D264/Data!D263</f>
        <v>5192.0420555546725</v>
      </c>
      <c r="D263" s="4">
        <f>Data!E$502*Data!E264/Data!E263</f>
        <v>4234.769246261005</v>
      </c>
      <c r="E263" s="4">
        <f>Data!F$502*Data!F264/Data!F263</f>
        <v>11764.11265744924</v>
      </c>
      <c r="G263" s="5">
        <f>$L$2*B263/Data!C$502+$M$2*C263/Data!D$502+$N$2*D263/Data!E$502+$O$2*E263/Data!F$502</f>
        <v>10046.977721739715</v>
      </c>
      <c r="I263" s="5">
        <f t="shared" si="5"/>
        <v>-46.97772173971498</v>
      </c>
    </row>
    <row r="264" spans="1:9" ht="15">
      <c r="A264" s="2">
        <f>Data!A265</f>
        <v>263</v>
      </c>
      <c r="B264" s="4">
        <f>Data!C$502*Data!C265/Data!C264</f>
        <v>11083.165355492494</v>
      </c>
      <c r="C264" s="4">
        <f>Data!D$502*Data!D265/Data!D264</f>
        <v>5343.150892047172</v>
      </c>
      <c r="D264" s="4">
        <f>Data!E$502*Data!E265/Data!E264</f>
        <v>4365.031451287087</v>
      </c>
      <c r="E264" s="4">
        <f>Data!F$502*Data!F265/Data!F264</f>
        <v>12447.02827881634</v>
      </c>
      <c r="G264" s="5">
        <f>$L$2*B264/Data!C$502+$M$2*C264/Data!D$502+$N$2*D264/Data!E$502+$O$2*E264/Data!F$502</f>
        <v>10212.61973025397</v>
      </c>
      <c r="I264" s="5">
        <f t="shared" si="5"/>
        <v>-212.61973025396946</v>
      </c>
    </row>
    <row r="265" spans="1:9" ht="15">
      <c r="A265" s="2">
        <f>Data!A266</f>
        <v>264</v>
      </c>
      <c r="B265" s="4">
        <f>Data!C$502*Data!C266/Data!C265</f>
        <v>10983.07946995996</v>
      </c>
      <c r="C265" s="4">
        <f>Data!D$502*Data!D266/Data!D265</f>
        <v>5172.060835913313</v>
      </c>
      <c r="D265" s="4">
        <f>Data!E$502*Data!E266/Data!E265</f>
        <v>4195.788326208118</v>
      </c>
      <c r="E265" s="4">
        <f>Data!F$502*Data!F266/Data!F265</f>
        <v>12030.167008028551</v>
      </c>
      <c r="G265" s="5">
        <f>$L$2*B265/Data!C$502+$M$2*C265/Data!D$502+$N$2*D265/Data!E$502+$O$2*E265/Data!F$502</f>
        <v>9968.055441791126</v>
      </c>
      <c r="I265" s="5">
        <f t="shared" si="5"/>
        <v>31.944558208873786</v>
      </c>
    </row>
    <row r="266" spans="1:9" ht="15">
      <c r="A266" s="2">
        <f>Data!A267</f>
        <v>265</v>
      </c>
      <c r="B266" s="4">
        <f>Data!C$502*Data!C267/Data!C266</f>
        <v>11064.8858035259</v>
      </c>
      <c r="C266" s="4">
        <f>Data!D$502*Data!D267/Data!D266</f>
        <v>5219.391802768704</v>
      </c>
      <c r="D266" s="4">
        <f>Data!E$502*Data!E267/Data!E266</f>
        <v>4235.644398164099</v>
      </c>
      <c r="E266" s="4">
        <f>Data!F$502*Data!F267/Data!F266</f>
        <v>11932.517800172904</v>
      </c>
      <c r="G266" s="5">
        <f>$L$2*B266/Data!C$502+$M$2*C266/Data!D$502+$N$2*D266/Data!E$502+$O$2*E266/Data!F$502</f>
        <v>10018.229084557379</v>
      </c>
      <c r="I266" s="5">
        <f t="shared" si="5"/>
        <v>-18.229084557378883</v>
      </c>
    </row>
    <row r="267" spans="1:9" ht="15">
      <c r="A267" s="2">
        <f>Data!A268</f>
        <v>266</v>
      </c>
      <c r="B267" s="4">
        <f>Data!C$502*Data!C268/Data!C267</f>
        <v>10988.930471939966</v>
      </c>
      <c r="C267" s="4">
        <f>Data!D$502*Data!D268/Data!D267</f>
        <v>5148.866959902117</v>
      </c>
      <c r="D267" s="4">
        <f>Data!E$502*Data!E268/Data!E267</f>
        <v>4183.019309710297</v>
      </c>
      <c r="E267" s="4">
        <f>Data!F$502*Data!F268/Data!F267</f>
        <v>12072.124773221452</v>
      </c>
      <c r="G267" s="5">
        <f>$L$2*B267/Data!C$502+$M$2*C267/Data!D$502+$N$2*D267/Data!E$502+$O$2*E267/Data!F$502</f>
        <v>9960.758213268577</v>
      </c>
      <c r="I267" s="5">
        <f t="shared" si="5"/>
        <v>39.24178673142342</v>
      </c>
    </row>
    <row r="268" spans="1:9" ht="15">
      <c r="A268" s="2">
        <f>Data!A269</f>
        <v>267</v>
      </c>
      <c r="B268" s="4">
        <f>Data!C$502*Data!C269/Data!C268</f>
        <v>11101.653789667347</v>
      </c>
      <c r="C268" s="4">
        <f>Data!D$502*Data!D269/Data!D268</f>
        <v>5226.328534133721</v>
      </c>
      <c r="D268" s="4">
        <f>Data!E$502*Data!E269/Data!E268</f>
        <v>4263.656795991911</v>
      </c>
      <c r="E268" s="4">
        <f>Data!F$502*Data!F269/Data!F268</f>
        <v>12031.426281386173</v>
      </c>
      <c r="G268" s="5">
        <f>$L$2*B268/Data!C$502+$M$2*C268/Data!D$502+$N$2*D268/Data!E$502+$O$2*E268/Data!F$502</f>
        <v>10058.679867751309</v>
      </c>
      <c r="I268" s="5">
        <f t="shared" si="5"/>
        <v>-58.67986775130885</v>
      </c>
    </row>
    <row r="269" spans="1:9" ht="15">
      <c r="A269" s="2">
        <f>Data!A270</f>
        <v>268</v>
      </c>
      <c r="B269" s="4">
        <f>Data!C$502*Data!C270/Data!C269</f>
        <v>11049.690301401844</v>
      </c>
      <c r="C269" s="4">
        <f>Data!D$502*Data!D270/Data!D269</f>
        <v>5240.140027980724</v>
      </c>
      <c r="D269" s="4">
        <f>Data!E$502*Data!E270/Data!E269</f>
        <v>4258.4510795024225</v>
      </c>
      <c r="E269" s="4">
        <f>Data!F$502*Data!F270/Data!F269</f>
        <v>12296.163993626087</v>
      </c>
      <c r="G269" s="5">
        <f>$L$2*B269/Data!C$502+$M$2*C269/Data!D$502+$N$2*D269/Data!E$502+$O$2*E269/Data!F$502</f>
        <v>10090.662002120891</v>
      </c>
      <c r="I269" s="5">
        <f t="shared" si="5"/>
        <v>-90.66200212089097</v>
      </c>
    </row>
    <row r="270" spans="1:9" ht="15">
      <c r="A270" s="2">
        <f>Data!A271</f>
        <v>269</v>
      </c>
      <c r="B270" s="4">
        <f>Data!C$502*Data!C271/Data!C270</f>
        <v>11008.346733170702</v>
      </c>
      <c r="C270" s="4">
        <f>Data!D$502*Data!D271/Data!D270</f>
        <v>5181.296188949186</v>
      </c>
      <c r="D270" s="4">
        <f>Data!E$502*Data!E271/Data!E270</f>
        <v>4213.775780893262</v>
      </c>
      <c r="E270" s="4">
        <f>Data!F$502*Data!F271/Data!F270</f>
        <v>11973.339853905189</v>
      </c>
      <c r="G270" s="5">
        <f>$L$2*B270/Data!C$502+$M$2*C270/Data!D$502+$N$2*D270/Data!E$502+$O$2*E270/Data!F$502</f>
        <v>9977.345833417829</v>
      </c>
      <c r="I270" s="5">
        <f t="shared" si="5"/>
        <v>22.654166582171456</v>
      </c>
    </row>
    <row r="271" spans="1:9" ht="15">
      <c r="A271" s="2">
        <f>Data!A272</f>
        <v>270</v>
      </c>
      <c r="B271" s="4">
        <f>Data!C$502*Data!C272/Data!C271</f>
        <v>11174.291583253153</v>
      </c>
      <c r="C271" s="4">
        <f>Data!D$502*Data!D272/Data!D271</f>
        <v>5228.663543019731</v>
      </c>
      <c r="D271" s="4">
        <f>Data!E$502*Data!E272/Data!E271</f>
        <v>4269.383591587369</v>
      </c>
      <c r="E271" s="4">
        <f>Data!F$502*Data!F272/Data!F271</f>
        <v>12049.640146982341</v>
      </c>
      <c r="G271" s="5">
        <f>$L$2*B271/Data!C$502+$M$2*C271/Data!D$502+$N$2*D271/Data!E$502+$O$2*E271/Data!F$502</f>
        <v>10090.7775108919</v>
      </c>
      <c r="I271" s="5">
        <f t="shared" si="5"/>
        <v>-90.77751089189951</v>
      </c>
    </row>
    <row r="272" spans="1:9" ht="15">
      <c r="A272" s="2">
        <f>Data!A273</f>
        <v>271</v>
      </c>
      <c r="B272" s="4">
        <f>Data!C$502*Data!C273/Data!C272</f>
        <v>10990.57633574326</v>
      </c>
      <c r="C272" s="4">
        <f>Data!D$502*Data!D273/Data!D272</f>
        <v>5192.367096000738</v>
      </c>
      <c r="D272" s="4">
        <f>Data!E$502*Data!E273/Data!E272</f>
        <v>4245.852850677087</v>
      </c>
      <c r="E272" s="4">
        <f>Data!F$502*Data!F273/Data!F272</f>
        <v>12149.65935294872</v>
      </c>
      <c r="G272" s="5">
        <f>$L$2*B272/Data!C$502+$M$2*C272/Data!D$502+$N$2*D272/Data!E$502+$O$2*E272/Data!F$502</f>
        <v>10014.24710809521</v>
      </c>
      <c r="I272" s="5">
        <f t="shared" si="5"/>
        <v>-14.247108095209114</v>
      </c>
    </row>
    <row r="273" spans="1:9" ht="15">
      <c r="A273" s="2">
        <f>Data!A274</f>
        <v>272</v>
      </c>
      <c r="B273" s="4">
        <f>Data!C$502*Data!C274/Data!C273</f>
        <v>10959.869553886118</v>
      </c>
      <c r="C273" s="4">
        <f>Data!D$502*Data!D274/Data!D273</f>
        <v>5224.822226324534</v>
      </c>
      <c r="D273" s="4">
        <f>Data!E$502*Data!E274/Data!E273</f>
        <v>4231.846367870439</v>
      </c>
      <c r="E273" s="4">
        <f>Data!F$502*Data!F274/Data!F273</f>
        <v>12114.369709804434</v>
      </c>
      <c r="G273" s="5">
        <f>$L$2*B273/Data!C$502+$M$2*C273/Data!D$502+$N$2*D273/Data!E$502+$O$2*E273/Data!F$502</f>
        <v>10012.646143542474</v>
      </c>
      <c r="I273" s="5">
        <f t="shared" si="5"/>
        <v>-12.64614354247351</v>
      </c>
    </row>
    <row r="274" spans="1:9" ht="15">
      <c r="A274" s="2">
        <f>Data!A275</f>
        <v>273</v>
      </c>
      <c r="B274" s="4">
        <f>Data!C$502*Data!C275/Data!C274</f>
        <v>11026.999708520516</v>
      </c>
      <c r="C274" s="4">
        <f>Data!D$502*Data!D275/Data!D274</f>
        <v>5207.099446076631</v>
      </c>
      <c r="D274" s="4">
        <f>Data!E$502*Data!E275/Data!E274</f>
        <v>4225.506907450338</v>
      </c>
      <c r="E274" s="4">
        <f>Data!F$502*Data!F275/Data!F274</f>
        <v>11931.558513438169</v>
      </c>
      <c r="G274" s="5">
        <f>$L$2*B274/Data!C$502+$M$2*C274/Data!D$502+$N$2*D274/Data!E$502+$O$2*E274/Data!F$502</f>
        <v>9994.82588532877</v>
      </c>
      <c r="I274" s="5">
        <f t="shared" si="5"/>
        <v>5.1741146712302</v>
      </c>
    </row>
    <row r="275" spans="1:9" ht="15">
      <c r="A275" s="2">
        <f>Data!A276</f>
        <v>274</v>
      </c>
      <c r="B275" s="4">
        <f>Data!C$502*Data!C276/Data!C275</f>
        <v>11094.387213436656</v>
      </c>
      <c r="C275" s="4">
        <f>Data!D$502*Data!D276/Data!D275</f>
        <v>5235.017730875548</v>
      </c>
      <c r="D275" s="4">
        <f>Data!E$502*Data!E276/Data!E275</f>
        <v>4255.100926092147</v>
      </c>
      <c r="E275" s="4">
        <f>Data!F$502*Data!F276/Data!F275</f>
        <v>11987.247891395578</v>
      </c>
      <c r="G275" s="5">
        <f>$L$2*B275/Data!C$502+$M$2*C275/Data!D$502+$N$2*D275/Data!E$502+$O$2*E275/Data!F$502</f>
        <v>10051.675405649146</v>
      </c>
      <c r="I275" s="5">
        <f t="shared" si="5"/>
        <v>-51.67540564914634</v>
      </c>
    </row>
    <row r="276" spans="1:9" ht="15">
      <c r="A276" s="2">
        <f>Data!A277</f>
        <v>275</v>
      </c>
      <c r="B276" s="4">
        <f>Data!C$502*Data!C277/Data!C276</f>
        <v>11099.259813678505</v>
      </c>
      <c r="C276" s="4">
        <f>Data!D$502*Data!D277/Data!D276</f>
        <v>5212.443342733254</v>
      </c>
      <c r="D276" s="4">
        <f>Data!E$502*Data!E277/Data!E276</f>
        <v>4240.3297388606325</v>
      </c>
      <c r="E276" s="4">
        <f>Data!F$502*Data!F277/Data!F276</f>
        <v>12073.271093826912</v>
      </c>
      <c r="G276" s="5">
        <f>$L$2*B276/Data!C$502+$M$2*C276/Data!D$502+$N$2*D276/Data!E$502+$O$2*E276/Data!F$502</f>
        <v>10051.247271496773</v>
      </c>
      <c r="I276" s="5">
        <f t="shared" si="5"/>
        <v>-51.247271496773465</v>
      </c>
    </row>
    <row r="277" spans="1:9" ht="15">
      <c r="A277" s="2">
        <f>Data!A278</f>
        <v>276</v>
      </c>
      <c r="B277" s="4">
        <f>Data!C$502*Data!C278/Data!C277</f>
        <v>10955.264022272535</v>
      </c>
      <c r="C277" s="4">
        <f>Data!D$502*Data!D278/Data!D277</f>
        <v>5210.826405054872</v>
      </c>
      <c r="D277" s="4">
        <f>Data!E$502*Data!E278/Data!E277</f>
        <v>4209.908326592095</v>
      </c>
      <c r="E277" s="4">
        <f>Data!F$502*Data!F278/Data!F277</f>
        <v>12019.117338778198</v>
      </c>
      <c r="G277" s="5">
        <f>$L$2*B277/Data!C$502+$M$2*C277/Data!D$502+$N$2*D277/Data!E$502+$O$2*E277/Data!F$502</f>
        <v>9981.838610016934</v>
      </c>
      <c r="I277" s="5">
        <f t="shared" si="5"/>
        <v>18.16138998306633</v>
      </c>
    </row>
    <row r="278" spans="1:9" ht="15">
      <c r="A278" s="2">
        <f>Data!A279</f>
        <v>277</v>
      </c>
      <c r="B278" s="4">
        <f>Data!C$502*Data!C279/Data!C278</f>
        <v>10972.29170804954</v>
      </c>
      <c r="C278" s="4">
        <f>Data!D$502*Data!D279/Data!D278</f>
        <v>5268.6908638625055</v>
      </c>
      <c r="D278" s="4">
        <f>Data!E$502*Data!E279/Data!E278</f>
        <v>4244.4310895967965</v>
      </c>
      <c r="E278" s="4">
        <f>Data!F$502*Data!F279/Data!F278</f>
        <v>12202.998571966638</v>
      </c>
      <c r="G278" s="5">
        <f>$L$2*B278/Data!C$502+$M$2*C278/Data!D$502+$N$2*D278/Data!E$502+$O$2*E278/Data!F$502</f>
        <v>10060.218488842054</v>
      </c>
      <c r="I278" s="5">
        <f t="shared" si="5"/>
        <v>-60.218488842054285</v>
      </c>
    </row>
    <row r="279" spans="1:9" ht="15">
      <c r="A279" s="2">
        <f>Data!A280</f>
        <v>278</v>
      </c>
      <c r="B279" s="4">
        <f>Data!C$502*Data!C280/Data!C279</f>
        <v>11083.370912614375</v>
      </c>
      <c r="C279" s="4">
        <f>Data!D$502*Data!D280/Data!D279</f>
        <v>5201.791642501301</v>
      </c>
      <c r="D279" s="4">
        <f>Data!E$502*Data!E280/Data!E279</f>
        <v>4213.19845526819</v>
      </c>
      <c r="E279" s="4">
        <f>Data!F$502*Data!F280/Data!F279</f>
        <v>11918.635140202921</v>
      </c>
      <c r="G279" s="5">
        <f>$L$2*B279/Data!C$502+$M$2*C279/Data!D$502+$N$2*D279/Data!E$502+$O$2*E279/Data!F$502</f>
        <v>10007.154796473076</v>
      </c>
      <c r="I279" s="5">
        <f t="shared" si="5"/>
        <v>-7.154796473076203</v>
      </c>
    </row>
    <row r="280" spans="1:9" ht="15">
      <c r="A280" s="2">
        <f>Data!A281</f>
        <v>279</v>
      </c>
      <c r="B280" s="4">
        <f>Data!C$502*Data!C281/Data!C280</f>
        <v>10937.375271267883</v>
      </c>
      <c r="C280" s="4">
        <f>Data!D$502*Data!D281/Data!D280</f>
        <v>5130.442078832811</v>
      </c>
      <c r="D280" s="4">
        <f>Data!E$502*Data!E281/Data!E280</f>
        <v>4200.4030606695815</v>
      </c>
      <c r="E280" s="4">
        <f>Data!F$502*Data!F281/Data!F280</f>
        <v>12025.220958510017</v>
      </c>
      <c r="G280" s="5">
        <f>$L$2*B280/Data!C$502+$M$2*C280/Data!D$502+$N$2*D280/Data!E$502+$O$2*E280/Data!F$502</f>
        <v>9927.712198623785</v>
      </c>
      <c r="I280" s="5">
        <f t="shared" si="5"/>
        <v>72.2878013762147</v>
      </c>
    </row>
    <row r="281" spans="1:9" ht="15">
      <c r="A281" s="2">
        <f>Data!A282</f>
        <v>280</v>
      </c>
      <c r="B281" s="4">
        <f>Data!C$502*Data!C282/Data!C281</f>
        <v>10965.423849922774</v>
      </c>
      <c r="C281" s="4">
        <f>Data!D$502*Data!D282/Data!D281</f>
        <v>5173.379050342389</v>
      </c>
      <c r="D281" s="4">
        <f>Data!E$502*Data!E282/Data!E281</f>
        <v>4202.733492141116</v>
      </c>
      <c r="E281" s="4">
        <f>Data!F$502*Data!F282/Data!F281</f>
        <v>11854.198207620051</v>
      </c>
      <c r="G281" s="5">
        <f>$L$2*B281/Data!C$502+$M$2*C281/Data!D$502+$N$2*D281/Data!E$502+$O$2*E281/Data!F$502</f>
        <v>9934.739953006621</v>
      </c>
      <c r="I281" s="5">
        <f t="shared" si="5"/>
        <v>65.26004699337864</v>
      </c>
    </row>
    <row r="282" spans="1:9" ht="15">
      <c r="A282" s="2">
        <f>Data!A283</f>
        <v>281</v>
      </c>
      <c r="B282" s="4">
        <f>Data!C$502*Data!C283/Data!C282</f>
        <v>11005.898784325957</v>
      </c>
      <c r="C282" s="4">
        <f>Data!D$502*Data!D283/Data!D282</f>
        <v>5246.814764978909</v>
      </c>
      <c r="D282" s="4">
        <f>Data!E$502*Data!E283/Data!E282</f>
        <v>4259.3399143801225</v>
      </c>
      <c r="E282" s="4">
        <f>Data!F$502*Data!F283/Data!F282</f>
        <v>11878.596595987146</v>
      </c>
      <c r="G282" s="5">
        <f>$L$2*B282/Data!C$502+$M$2*C282/Data!D$502+$N$2*D282/Data!E$502+$O$2*E282/Data!F$502</f>
        <v>10009.276287327626</v>
      </c>
      <c r="I282" s="5">
        <f t="shared" si="5"/>
        <v>-9.27628732762605</v>
      </c>
    </row>
    <row r="283" spans="1:9" ht="15">
      <c r="A283" s="2">
        <f>Data!A284</f>
        <v>282</v>
      </c>
      <c r="B283" s="4">
        <f>Data!C$502*Data!C284/Data!C283</f>
        <v>11019.219700472338</v>
      </c>
      <c r="C283" s="4">
        <f>Data!D$502*Data!D284/Data!D283</f>
        <v>5143.844707009898</v>
      </c>
      <c r="D283" s="4">
        <f>Data!E$502*Data!E284/Data!E283</f>
        <v>4189.35651756376</v>
      </c>
      <c r="E283" s="4">
        <f>Data!F$502*Data!F284/Data!F283</f>
        <v>12113.301541977115</v>
      </c>
      <c r="G283" s="5">
        <f>$L$2*B283/Data!C$502+$M$2*C283/Data!D$502+$N$2*D283/Data!E$502+$O$2*E283/Data!F$502</f>
        <v>9977.209658500033</v>
      </c>
      <c r="I283" s="5">
        <f t="shared" si="5"/>
        <v>22.790341499967326</v>
      </c>
    </row>
    <row r="284" spans="1:9" ht="15">
      <c r="A284" s="2">
        <f>Data!A285</f>
        <v>283</v>
      </c>
      <c r="B284" s="4">
        <f>Data!C$502*Data!C285/Data!C284</f>
        <v>10730.862192791974</v>
      </c>
      <c r="C284" s="4">
        <f>Data!D$502*Data!D285/Data!D284</f>
        <v>5132.916195116047</v>
      </c>
      <c r="D284" s="4">
        <f>Data!E$502*Data!E285/Data!E284</f>
        <v>4207.197596909441</v>
      </c>
      <c r="E284" s="4">
        <f>Data!F$502*Data!F285/Data!F284</f>
        <v>11801.775732274296</v>
      </c>
      <c r="G284" s="5">
        <f>$L$2*B284/Data!C$502+$M$2*C284/Data!D$502+$N$2*D284/Data!E$502+$O$2*E284/Data!F$502</f>
        <v>9818.581900773726</v>
      </c>
      <c r="I284" s="5">
        <f t="shared" si="5"/>
        <v>181.41809922627363</v>
      </c>
    </row>
    <row r="285" spans="1:9" ht="15">
      <c r="A285" s="2">
        <f>Data!A286</f>
        <v>284</v>
      </c>
      <c r="B285" s="4">
        <f>Data!C$502*Data!C286/Data!C285</f>
        <v>11058.699614273606</v>
      </c>
      <c r="C285" s="4">
        <f>Data!D$502*Data!D286/Data!D285</f>
        <v>5142.386081281883</v>
      </c>
      <c r="D285" s="4">
        <f>Data!E$502*Data!E286/Data!E285</f>
        <v>4168.486371993284</v>
      </c>
      <c r="E285" s="4">
        <f>Data!F$502*Data!F286/Data!F285</f>
        <v>11738.113483234878</v>
      </c>
      <c r="G285" s="5">
        <f>$L$2*B285/Data!C$502+$M$2*C285/Data!D$502+$N$2*D285/Data!E$502+$O$2*E285/Data!F$502</f>
        <v>9923.260358511814</v>
      </c>
      <c r="I285" s="5">
        <f t="shared" si="5"/>
        <v>76.73964148818595</v>
      </c>
    </row>
    <row r="286" spans="1:9" ht="15">
      <c r="A286" s="2">
        <f>Data!A287</f>
        <v>285</v>
      </c>
      <c r="B286" s="4">
        <f>Data!C$502*Data!C287/Data!C286</f>
        <v>11110.82486611233</v>
      </c>
      <c r="C286" s="4">
        <f>Data!D$502*Data!D287/Data!D286</f>
        <v>5241.010326196337</v>
      </c>
      <c r="D286" s="4">
        <f>Data!E$502*Data!E287/Data!E286</f>
        <v>4259.496966316745</v>
      </c>
      <c r="E286" s="4">
        <f>Data!F$502*Data!F287/Data!F286</f>
        <v>12015.375049344619</v>
      </c>
      <c r="G286" s="5">
        <f>$L$2*B286/Data!C$502+$M$2*C286/Data!D$502+$N$2*D286/Data!E$502+$O$2*E286/Data!F$502</f>
        <v>10066.825380293536</v>
      </c>
      <c r="I286" s="5">
        <f t="shared" si="5"/>
        <v>-66.825380293536</v>
      </c>
    </row>
    <row r="287" spans="1:9" ht="15">
      <c r="A287" s="2">
        <f>Data!A288</f>
        <v>286</v>
      </c>
      <c r="B287" s="4">
        <f>Data!C$502*Data!C288/Data!C287</f>
        <v>11021.270190322917</v>
      </c>
      <c r="C287" s="4">
        <f>Data!D$502*Data!D288/Data!D287</f>
        <v>5171.469757445502</v>
      </c>
      <c r="D287" s="4">
        <f>Data!E$502*Data!E288/Data!E287</f>
        <v>4204.301785733693</v>
      </c>
      <c r="E287" s="4">
        <f>Data!F$502*Data!F288/Data!F287</f>
        <v>11939.244712751768</v>
      </c>
      <c r="G287" s="5">
        <f>$L$2*B287/Data!C$502+$M$2*C287/Data!D$502+$N$2*D287/Data!E$502+$O$2*E287/Data!F$502</f>
        <v>9968.442660653296</v>
      </c>
      <c r="I287" s="5">
        <f t="shared" si="5"/>
        <v>31.557339346703884</v>
      </c>
    </row>
    <row r="288" spans="1:9" ht="15">
      <c r="A288" s="2">
        <f>Data!A289</f>
        <v>287</v>
      </c>
      <c r="B288" s="4">
        <f>Data!C$502*Data!C289/Data!C288</f>
        <v>11019.376066631321</v>
      </c>
      <c r="C288" s="4">
        <f>Data!D$502*Data!D289/Data!D288</f>
        <v>5272.605846960815</v>
      </c>
      <c r="D288" s="4">
        <f>Data!E$502*Data!E289/Data!E288</f>
        <v>4290.591989137695</v>
      </c>
      <c r="E288" s="4">
        <f>Data!F$502*Data!F289/Data!F288</f>
        <v>11952.054916779709</v>
      </c>
      <c r="G288" s="5">
        <f>$L$2*B288/Data!C$502+$M$2*C288/Data!D$502+$N$2*D288/Data!E$502+$O$2*E288/Data!F$502</f>
        <v>10048.685536263787</v>
      </c>
      <c r="I288" s="5">
        <f t="shared" si="5"/>
        <v>-48.68553626378707</v>
      </c>
    </row>
    <row r="289" spans="1:9" ht="15">
      <c r="A289" s="2">
        <f>Data!A290</f>
        <v>288</v>
      </c>
      <c r="B289" s="4">
        <f>Data!C$502*Data!C290/Data!C289</f>
        <v>11130.717251271217</v>
      </c>
      <c r="C289" s="4">
        <f>Data!D$502*Data!D290/Data!D289</f>
        <v>5264.172270121497</v>
      </c>
      <c r="D289" s="4">
        <f>Data!E$502*Data!E290/Data!E289</f>
        <v>4252.176877020294</v>
      </c>
      <c r="E289" s="4">
        <f>Data!F$502*Data!F290/Data!F289</f>
        <v>12169.815333781213</v>
      </c>
      <c r="G289" s="5">
        <f>$L$2*B289/Data!C$502+$M$2*C289/Data!D$502+$N$2*D289/Data!E$502+$O$2*E289/Data!F$502</f>
        <v>10111.409095471308</v>
      </c>
      <c r="I289" s="5">
        <f t="shared" si="5"/>
        <v>-111.40909547130832</v>
      </c>
    </row>
    <row r="290" spans="1:9" ht="15">
      <c r="A290" s="2">
        <f>Data!A291</f>
        <v>289</v>
      </c>
      <c r="B290" s="4">
        <f>Data!C$502*Data!C291/Data!C290</f>
        <v>11072.800737004496</v>
      </c>
      <c r="C290" s="4">
        <f>Data!D$502*Data!D291/Data!D290</f>
        <v>5231.873958536622</v>
      </c>
      <c r="D290" s="4">
        <f>Data!E$502*Data!E291/Data!E290</f>
        <v>4256.949034905011</v>
      </c>
      <c r="E290" s="4">
        <f>Data!F$502*Data!F291/Data!F290</f>
        <v>12146.522032930583</v>
      </c>
      <c r="G290" s="5">
        <f>$L$2*B290/Data!C$502+$M$2*C290/Data!D$502+$N$2*D290/Data!E$502+$O$2*E290/Data!F$502</f>
        <v>10068.995214355857</v>
      </c>
      <c r="I290" s="5">
        <f t="shared" si="5"/>
        <v>-68.99521435585666</v>
      </c>
    </row>
    <row r="291" spans="1:9" ht="15">
      <c r="A291" s="2">
        <f>Data!A292</f>
        <v>290</v>
      </c>
      <c r="B291" s="4">
        <f>Data!C$502*Data!C292/Data!C291</f>
        <v>10960.243851823972</v>
      </c>
      <c r="C291" s="4">
        <f>Data!D$502*Data!D292/Data!D291</f>
        <v>5160.576051297346</v>
      </c>
      <c r="D291" s="4">
        <f>Data!E$502*Data!E292/Data!E291</f>
        <v>4203.445974736944</v>
      </c>
      <c r="E291" s="4">
        <f>Data!F$502*Data!F292/Data!F291</f>
        <v>11972.684949125885</v>
      </c>
      <c r="G291" s="5">
        <f>$L$2*B291/Data!C$502+$M$2*C291/Data!D$502+$N$2*D291/Data!E$502+$O$2*E291/Data!F$502</f>
        <v>9945.375090630998</v>
      </c>
      <c r="I291" s="5">
        <f t="shared" si="5"/>
        <v>54.624909369002125</v>
      </c>
    </row>
    <row r="292" spans="1:9" ht="15">
      <c r="A292" s="2">
        <f>Data!A293</f>
        <v>291</v>
      </c>
      <c r="B292" s="4">
        <f>Data!C$502*Data!C293/Data!C292</f>
        <v>11131.97317236144</v>
      </c>
      <c r="C292" s="4">
        <f>Data!D$502*Data!D293/Data!D292</f>
        <v>5245.8560144165795</v>
      </c>
      <c r="D292" s="4">
        <f>Data!E$502*Data!E293/Data!E292</f>
        <v>4258.868308111917</v>
      </c>
      <c r="E292" s="4">
        <f>Data!F$502*Data!F293/Data!F292</f>
        <v>12068.989011711605</v>
      </c>
      <c r="G292" s="5">
        <f>$L$2*B292/Data!C$502+$M$2*C292/Data!D$502+$N$2*D292/Data!E$502+$O$2*E292/Data!F$502</f>
        <v>10086.079554363689</v>
      </c>
      <c r="I292" s="5">
        <f t="shared" si="5"/>
        <v>-86.07955436368866</v>
      </c>
    </row>
    <row r="293" spans="1:9" ht="15">
      <c r="A293" s="2">
        <f>Data!A294</f>
        <v>292</v>
      </c>
      <c r="B293" s="4">
        <f>Data!C$502*Data!C294/Data!C293</f>
        <v>10735.518295550399</v>
      </c>
      <c r="C293" s="4">
        <f>Data!D$502*Data!D294/Data!D293</f>
        <v>5092.234244822662</v>
      </c>
      <c r="D293" s="4">
        <f>Data!E$502*Data!E294/Data!E293</f>
        <v>4142.222482271566</v>
      </c>
      <c r="E293" s="4">
        <f>Data!F$502*Data!F294/Data!F293</f>
        <v>12101.770902571036</v>
      </c>
      <c r="G293" s="5">
        <f>$L$2*B293/Data!C$502+$M$2*C293/Data!D$502+$N$2*D293/Data!E$502+$O$2*E293/Data!F$502</f>
        <v>9831.387598063518</v>
      </c>
      <c r="I293" s="5">
        <f t="shared" si="5"/>
        <v>168.61240193648155</v>
      </c>
    </row>
    <row r="294" spans="1:9" ht="15">
      <c r="A294" s="2">
        <f>Data!A295</f>
        <v>293</v>
      </c>
      <c r="B294" s="4">
        <f>Data!C$502*Data!C295/Data!C294</f>
        <v>11044.180693506054</v>
      </c>
      <c r="C294" s="4">
        <f>Data!D$502*Data!D295/Data!D294</f>
        <v>5153.205721139977</v>
      </c>
      <c r="D294" s="4">
        <f>Data!E$502*Data!E295/Data!E294</f>
        <v>4219.065780049277</v>
      </c>
      <c r="E294" s="4">
        <f>Data!F$502*Data!F295/Data!F294</f>
        <v>11755.359632516122</v>
      </c>
      <c r="G294" s="5">
        <f>$L$2*B294/Data!C$502+$M$2*C294/Data!D$502+$N$2*D294/Data!E$502+$O$2*E294/Data!F$502</f>
        <v>9939.07614704787</v>
      </c>
      <c r="I294" s="5">
        <f t="shared" si="5"/>
        <v>60.92385295212989</v>
      </c>
    </row>
    <row r="295" spans="1:9" ht="15">
      <c r="A295" s="2">
        <f>Data!A296</f>
        <v>294</v>
      </c>
      <c r="B295" s="4">
        <f>Data!C$502*Data!C296/Data!C295</f>
        <v>10980.144861310324</v>
      </c>
      <c r="C295" s="4">
        <f>Data!D$502*Data!D296/Data!D295</f>
        <v>5141.931185495972</v>
      </c>
      <c r="D295" s="4">
        <f>Data!E$502*Data!E296/Data!E295</f>
        <v>4200.357432181553</v>
      </c>
      <c r="E295" s="4">
        <f>Data!F$502*Data!F296/Data!F295</f>
        <v>11825.852130446048</v>
      </c>
      <c r="G295" s="5">
        <f>$L$2*B295/Data!C$502+$M$2*C295/Data!D$502+$N$2*D295/Data!E$502+$O$2*E295/Data!F$502</f>
        <v>9916.644945051787</v>
      </c>
      <c r="I295" s="5">
        <f t="shared" si="5"/>
        <v>83.35505494821336</v>
      </c>
    </row>
    <row r="296" spans="1:9" ht="15">
      <c r="A296" s="2">
        <f>Data!A297</f>
        <v>295</v>
      </c>
      <c r="B296" s="4">
        <f>Data!C$502*Data!C297/Data!C296</f>
        <v>11117.717880030126</v>
      </c>
      <c r="C296" s="4">
        <f>Data!D$502*Data!D297/Data!D296</f>
        <v>5207.85825053394</v>
      </c>
      <c r="D296" s="4">
        <f>Data!E$502*Data!E297/Data!E296</f>
        <v>4245.250087112244</v>
      </c>
      <c r="E296" s="4">
        <f>Data!F$502*Data!F297/Data!F296</f>
        <v>11992.293900510913</v>
      </c>
      <c r="G296" s="5">
        <f>$L$2*B296/Data!C$502+$M$2*C296/Data!D$502+$N$2*D296/Data!E$502+$O$2*E296/Data!F$502</f>
        <v>10042.974311496475</v>
      </c>
      <c r="I296" s="5">
        <f t="shared" si="5"/>
        <v>-42.97431149647491</v>
      </c>
    </row>
    <row r="297" spans="1:9" ht="15">
      <c r="A297" s="2">
        <f>Data!A298</f>
        <v>296</v>
      </c>
      <c r="B297" s="4">
        <f>Data!C$502*Data!C298/Data!C297</f>
        <v>10730.858816538246</v>
      </c>
      <c r="C297" s="4">
        <f>Data!D$502*Data!D298/Data!D297</f>
        <v>5124.9231185037615</v>
      </c>
      <c r="D297" s="4">
        <f>Data!E$502*Data!E298/Data!E297</f>
        <v>4207.41356008141</v>
      </c>
      <c r="E297" s="4">
        <f>Data!F$502*Data!F298/Data!F297</f>
        <v>11893.518272132966</v>
      </c>
      <c r="G297" s="5">
        <f>$L$2*B297/Data!C$502+$M$2*C297/Data!D$502+$N$2*D297/Data!E$502+$O$2*E297/Data!F$502</f>
        <v>9829.29982414724</v>
      </c>
      <c r="I297" s="5">
        <f t="shared" si="5"/>
        <v>170.70017585276037</v>
      </c>
    </row>
    <row r="298" spans="1:9" ht="15">
      <c r="A298" s="2">
        <f>Data!A299</f>
        <v>297</v>
      </c>
      <c r="B298" s="4">
        <f>Data!C$502*Data!C299/Data!C298</f>
        <v>10994.107103402852</v>
      </c>
      <c r="C298" s="4">
        <f>Data!D$502*Data!D299/Data!D298</f>
        <v>5194.395436250019</v>
      </c>
      <c r="D298" s="4">
        <f>Data!E$502*Data!E299/Data!E298</f>
        <v>4188.440707961332</v>
      </c>
      <c r="E298" s="4">
        <f>Data!F$502*Data!F299/Data!F298</f>
        <v>11764.030120006113</v>
      </c>
      <c r="G298" s="5">
        <f>$L$2*B298/Data!C$502+$M$2*C298/Data!D$502+$N$2*D298/Data!E$502+$O$2*E298/Data!F$502</f>
        <v>9938.879888405927</v>
      </c>
      <c r="I298" s="5">
        <f t="shared" si="5"/>
        <v>61.12011159407302</v>
      </c>
    </row>
    <row r="299" spans="1:9" ht="15">
      <c r="A299" s="2">
        <f>Data!A300</f>
        <v>298</v>
      </c>
      <c r="B299" s="4">
        <f>Data!C$502*Data!C300/Data!C299</f>
        <v>10836.327476966053</v>
      </c>
      <c r="C299" s="4">
        <f>Data!D$502*Data!D300/Data!D299</f>
        <v>5134.296259734561</v>
      </c>
      <c r="D299" s="4">
        <f>Data!E$502*Data!E300/Data!E299</f>
        <v>4146.163591322584</v>
      </c>
      <c r="E299" s="4">
        <f>Data!F$502*Data!F300/Data!F299</f>
        <v>11863.295774142967</v>
      </c>
      <c r="G299" s="5">
        <f>$L$2*B299/Data!C$502+$M$2*C299/Data!D$502+$N$2*D299/Data!E$502+$O$2*E299/Data!F$502</f>
        <v>9853.460838007397</v>
      </c>
      <c r="I299" s="5">
        <f t="shared" si="5"/>
        <v>146.5391619926031</v>
      </c>
    </row>
    <row r="300" spans="1:9" ht="15">
      <c r="A300" s="2">
        <f>Data!A301</f>
        <v>299</v>
      </c>
      <c r="B300" s="4">
        <f>Data!C$502*Data!C301/Data!C300</f>
        <v>10975.420452527613</v>
      </c>
      <c r="C300" s="4">
        <f>Data!D$502*Data!D301/Data!D300</f>
        <v>5224.2012244444795</v>
      </c>
      <c r="D300" s="4">
        <f>Data!E$502*Data!E301/Data!E300</f>
        <v>4235.517373365821</v>
      </c>
      <c r="E300" s="4">
        <f>Data!F$502*Data!F301/Data!F300</f>
        <v>11708.875009317595</v>
      </c>
      <c r="G300" s="5">
        <f>$L$2*B300/Data!C$502+$M$2*C300/Data!D$502+$N$2*D300/Data!E$502+$O$2*E300/Data!F$502</f>
        <v>9951.254031759629</v>
      </c>
      <c r="I300" s="5">
        <f t="shared" si="5"/>
        <v>48.74596824037144</v>
      </c>
    </row>
    <row r="301" spans="1:9" ht="15">
      <c r="A301" s="2">
        <f>Data!A302</f>
        <v>300</v>
      </c>
      <c r="B301" s="4">
        <f>Data!C$502*Data!C302/Data!C301</f>
        <v>11293.241943661431</v>
      </c>
      <c r="C301" s="4">
        <f>Data!D$502*Data!D302/Data!D301</f>
        <v>5217.0896984805695</v>
      </c>
      <c r="D301" s="4">
        <f>Data!E$502*Data!E302/Data!E301</f>
        <v>4229.367973086734</v>
      </c>
      <c r="E301" s="4">
        <f>Data!F$502*Data!F302/Data!F301</f>
        <v>11950.86275687648</v>
      </c>
      <c r="G301" s="5">
        <f>$L$2*B301/Data!C$502+$M$2*C301/Data!D$502+$N$2*D301/Data!E$502+$O$2*E301/Data!F$502</f>
        <v>10101.343502019667</v>
      </c>
      <c r="I301" s="5">
        <f t="shared" si="5"/>
        <v>-101.34350201966663</v>
      </c>
    </row>
    <row r="302" spans="1:9" ht="15">
      <c r="A302" s="2">
        <f>Data!A303</f>
        <v>301</v>
      </c>
      <c r="B302" s="4">
        <f>Data!C$502*Data!C303/Data!C302</f>
        <v>10959.044094584166</v>
      </c>
      <c r="C302" s="4">
        <f>Data!D$502*Data!D303/Data!D302</f>
        <v>5253.933059851629</v>
      </c>
      <c r="D302" s="4">
        <f>Data!E$502*Data!E303/Data!E302</f>
        <v>4283.806852972878</v>
      </c>
      <c r="E302" s="4">
        <f>Data!F$502*Data!F303/Data!F302</f>
        <v>12302.53745393389</v>
      </c>
      <c r="G302" s="5">
        <f>$L$2*B302/Data!C$502+$M$2*C302/Data!D$502+$N$2*D302/Data!E$502+$O$2*E302/Data!F$502</f>
        <v>10072.788291278557</v>
      </c>
      <c r="I302" s="5">
        <f t="shared" si="5"/>
        <v>-72.78829127855715</v>
      </c>
    </row>
    <row r="303" spans="1:9" ht="15">
      <c r="A303" s="2">
        <f>Data!A304</f>
        <v>302</v>
      </c>
      <c r="B303" s="4">
        <f>Data!C$502*Data!C304/Data!C303</f>
        <v>10921.294572598765</v>
      </c>
      <c r="C303" s="4">
        <f>Data!D$502*Data!D304/Data!D303</f>
        <v>5138.421541953639</v>
      </c>
      <c r="D303" s="4">
        <f>Data!E$502*Data!E304/Data!E303</f>
        <v>4187.302247274476</v>
      </c>
      <c r="E303" s="4">
        <f>Data!F$502*Data!F304/Data!F303</f>
        <v>11926.541001099386</v>
      </c>
      <c r="G303" s="5">
        <f>$L$2*B303/Data!C$502+$M$2*C303/Data!D$502+$N$2*D303/Data!E$502+$O$2*E303/Data!F$502</f>
        <v>9906.945398015705</v>
      </c>
      <c r="I303" s="5">
        <f t="shared" si="5"/>
        <v>93.054601984295</v>
      </c>
    </row>
    <row r="304" spans="1:9" ht="15">
      <c r="A304" s="2">
        <f>Data!A305</f>
        <v>303</v>
      </c>
      <c r="B304" s="4">
        <f>Data!C$502*Data!C305/Data!C304</f>
        <v>11078.17056284301</v>
      </c>
      <c r="C304" s="4">
        <f>Data!D$502*Data!D305/Data!D304</f>
        <v>5141.104220391219</v>
      </c>
      <c r="D304" s="4">
        <f>Data!E$502*Data!E305/Data!E304</f>
        <v>4198.307631776276</v>
      </c>
      <c r="E304" s="4">
        <f>Data!F$502*Data!F305/Data!F304</f>
        <v>11818.052363444465</v>
      </c>
      <c r="G304" s="5">
        <f>$L$2*B304/Data!C$502+$M$2*C304/Data!D$502+$N$2*D304/Data!E$502+$O$2*E304/Data!F$502</f>
        <v>9949.957735004664</v>
      </c>
      <c r="I304" s="5">
        <f t="shared" si="5"/>
        <v>50.042264995336154</v>
      </c>
    </row>
    <row r="305" spans="1:9" ht="15">
      <c r="A305" s="2">
        <f>Data!A306</f>
        <v>304</v>
      </c>
      <c r="B305" s="4">
        <f>Data!C$502*Data!C306/Data!C305</f>
        <v>10839.415607777008</v>
      </c>
      <c r="C305" s="4">
        <f>Data!D$502*Data!D306/Data!D305</f>
        <v>5056.236902339777</v>
      </c>
      <c r="D305" s="4">
        <f>Data!E$502*Data!E306/Data!E305</f>
        <v>4157.1287725101065</v>
      </c>
      <c r="E305" s="4">
        <f>Data!F$502*Data!F306/Data!F305</f>
        <v>11917.756241618887</v>
      </c>
      <c r="G305" s="5">
        <f>$L$2*B305/Data!C$502+$M$2*C305/Data!D$502+$N$2*D305/Data!E$502+$O$2*E305/Data!F$502</f>
        <v>9821.187311991156</v>
      </c>
      <c r="I305" s="5">
        <f t="shared" si="5"/>
        <v>178.8126880088439</v>
      </c>
    </row>
    <row r="306" spans="1:9" ht="15">
      <c r="A306" s="2">
        <f>Data!A307</f>
        <v>305</v>
      </c>
      <c r="B306" s="4">
        <f>Data!C$502*Data!C307/Data!C306</f>
        <v>11066.034467760008</v>
      </c>
      <c r="C306" s="4">
        <f>Data!D$502*Data!D307/Data!D306</f>
        <v>5286.746912168343</v>
      </c>
      <c r="D306" s="4">
        <f>Data!E$502*Data!E307/Data!E306</f>
        <v>4284.471270650908</v>
      </c>
      <c r="E306" s="4">
        <f>Data!F$502*Data!F307/Data!F306</f>
        <v>12141.388914227366</v>
      </c>
      <c r="G306" s="5">
        <f>$L$2*B306/Data!C$502+$M$2*C306/Data!D$502+$N$2*D306/Data!E$502+$O$2*E306/Data!F$502</f>
        <v>10103.871719668277</v>
      </c>
      <c r="I306" s="5">
        <f t="shared" si="5"/>
        <v>-103.87171966827736</v>
      </c>
    </row>
    <row r="307" spans="1:9" ht="15">
      <c r="A307" s="2">
        <f>Data!A308</f>
        <v>306</v>
      </c>
      <c r="B307" s="4">
        <f>Data!C$502*Data!C308/Data!C307</f>
        <v>10843.218199219993</v>
      </c>
      <c r="C307" s="4">
        <f>Data!D$502*Data!D308/Data!D307</f>
        <v>5067.127166144704</v>
      </c>
      <c r="D307" s="4">
        <f>Data!E$502*Data!E308/Data!E307</f>
        <v>4130.570988871698</v>
      </c>
      <c r="E307" s="4">
        <f>Data!F$502*Data!F308/Data!F307</f>
        <v>11711.440403049794</v>
      </c>
      <c r="G307" s="5">
        <f>$L$2*B307/Data!C$502+$M$2*C307/Data!D$502+$N$2*D307/Data!E$502+$O$2*E307/Data!F$502</f>
        <v>9788.20333052139</v>
      </c>
      <c r="I307" s="5">
        <f t="shared" si="5"/>
        <v>211.79666947861006</v>
      </c>
    </row>
    <row r="308" spans="1:9" ht="15">
      <c r="A308" s="2">
        <f>Data!A309</f>
        <v>307</v>
      </c>
      <c r="B308" s="4">
        <f>Data!C$502*Data!C309/Data!C308</f>
        <v>10974.179335825185</v>
      </c>
      <c r="C308" s="4">
        <f>Data!D$502*Data!D309/Data!D308</f>
        <v>5290.823189312952</v>
      </c>
      <c r="D308" s="4">
        <f>Data!E$502*Data!E309/Data!E308</f>
        <v>4287.361313418691</v>
      </c>
      <c r="E308" s="4">
        <f>Data!F$502*Data!F309/Data!F308</f>
        <v>12247.305364949729</v>
      </c>
      <c r="G308" s="5">
        <f>$L$2*B308/Data!C$502+$M$2*C308/Data!D$502+$N$2*D308/Data!E$502+$O$2*E308/Data!F$502</f>
        <v>10091.216643103842</v>
      </c>
      <c r="I308" s="5">
        <f t="shared" si="5"/>
        <v>-91.21664310384222</v>
      </c>
    </row>
    <row r="309" spans="1:9" ht="15">
      <c r="A309" s="2">
        <f>Data!A310</f>
        <v>308</v>
      </c>
      <c r="B309" s="4">
        <f>Data!C$502*Data!C310/Data!C309</f>
        <v>11208.017865380149</v>
      </c>
      <c r="C309" s="4">
        <f>Data!D$502*Data!D310/Data!D309</f>
        <v>5163.533354906561</v>
      </c>
      <c r="D309" s="4">
        <f>Data!E$502*Data!E310/Data!E309</f>
        <v>4208.054773971812</v>
      </c>
      <c r="E309" s="4">
        <f>Data!F$502*Data!F310/Data!F309</f>
        <v>12076.053468072132</v>
      </c>
      <c r="G309" s="5">
        <f>$L$2*B309/Data!C$502+$M$2*C309/Data!D$502+$N$2*D309/Data!E$502+$O$2*E309/Data!F$502</f>
        <v>10055.310613982881</v>
      </c>
      <c r="I309" s="5">
        <f t="shared" si="5"/>
        <v>-55.31061398288148</v>
      </c>
    </row>
    <row r="310" spans="1:9" ht="15">
      <c r="A310" s="2">
        <f>Data!A311</f>
        <v>309</v>
      </c>
      <c r="B310" s="4">
        <f>Data!C$502*Data!C311/Data!C310</f>
        <v>11303.607167760932</v>
      </c>
      <c r="C310" s="4">
        <f>Data!D$502*Data!D311/Data!D310</f>
        <v>5337.066034816878</v>
      </c>
      <c r="D310" s="4">
        <f>Data!E$502*Data!E311/Data!E310</f>
        <v>4325.624343754428</v>
      </c>
      <c r="E310" s="4">
        <f>Data!F$502*Data!F311/Data!F310</f>
        <v>11952.053274084681</v>
      </c>
      <c r="G310" s="5">
        <f>$L$2*B310/Data!C$502+$M$2*C310/Data!D$502+$N$2*D310/Data!E$502+$O$2*E310/Data!F$502</f>
        <v>10197.333332395605</v>
      </c>
      <c r="I310" s="5">
        <f t="shared" si="5"/>
        <v>-197.33333239560488</v>
      </c>
    </row>
    <row r="311" spans="1:9" ht="15">
      <c r="A311" s="2">
        <f>Data!A312</f>
        <v>310</v>
      </c>
      <c r="B311" s="4">
        <f>Data!C$502*Data!C312/Data!C311</f>
        <v>11040.538680216261</v>
      </c>
      <c r="C311" s="4">
        <f>Data!D$502*Data!D312/Data!D311</f>
        <v>5232.354302115379</v>
      </c>
      <c r="D311" s="4">
        <f>Data!E$502*Data!E312/Data!E311</f>
        <v>4254.855926875626</v>
      </c>
      <c r="E311" s="4">
        <f>Data!F$502*Data!F312/Data!F311</f>
        <v>12291.730823741667</v>
      </c>
      <c r="G311" s="5">
        <f>$L$2*B311/Data!C$502+$M$2*C311/Data!D$502+$N$2*D311/Data!E$502+$O$2*E311/Data!F$502</f>
        <v>10081.257423450417</v>
      </c>
      <c r="I311" s="5">
        <f t="shared" si="5"/>
        <v>-81.25742345041726</v>
      </c>
    </row>
    <row r="312" spans="1:9" ht="15">
      <c r="A312" s="2">
        <f>Data!A313</f>
        <v>311</v>
      </c>
      <c r="B312" s="4">
        <f>Data!C$502*Data!C313/Data!C312</f>
        <v>11071.731483676425</v>
      </c>
      <c r="C312" s="4">
        <f>Data!D$502*Data!D313/Data!D312</f>
        <v>5265.266336961144</v>
      </c>
      <c r="D312" s="4">
        <f>Data!E$502*Data!E313/Data!E312</f>
        <v>4281.520366998862</v>
      </c>
      <c r="E312" s="4">
        <f>Data!F$502*Data!F313/Data!F312</f>
        <v>12135.721932628756</v>
      </c>
      <c r="G312" s="5">
        <f>$L$2*B312/Data!C$502+$M$2*C312/Data!D$502+$N$2*D312/Data!E$502+$O$2*E312/Data!F$502</f>
        <v>10091.89729938277</v>
      </c>
      <c r="I312" s="5">
        <f t="shared" si="5"/>
        <v>-91.89729938277014</v>
      </c>
    </row>
    <row r="313" spans="1:9" ht="15">
      <c r="A313" s="2">
        <f>Data!A314</f>
        <v>312</v>
      </c>
      <c r="B313" s="4">
        <f>Data!C$502*Data!C314/Data!C313</f>
        <v>10974.952318340496</v>
      </c>
      <c r="C313" s="4">
        <f>Data!D$502*Data!D314/Data!D313</f>
        <v>5159.916082394093</v>
      </c>
      <c r="D313" s="4">
        <f>Data!E$502*Data!E314/Data!E313</f>
        <v>4196.166844356036</v>
      </c>
      <c r="E313" s="4">
        <f>Data!F$502*Data!F314/Data!F313</f>
        <v>11966.94383429407</v>
      </c>
      <c r="G313" s="5">
        <f>$L$2*B313/Data!C$502+$M$2*C313/Data!D$502+$N$2*D313/Data!E$502+$O$2*E313/Data!F$502</f>
        <v>9947.653482657934</v>
      </c>
      <c r="I313" s="5">
        <f t="shared" si="5"/>
        <v>52.34651734206636</v>
      </c>
    </row>
    <row r="314" spans="1:9" ht="15">
      <c r="A314" s="2">
        <f>Data!A315</f>
        <v>313</v>
      </c>
      <c r="B314" s="4">
        <f>Data!C$502*Data!C315/Data!C314</f>
        <v>10967.556367483141</v>
      </c>
      <c r="C314" s="4">
        <f>Data!D$502*Data!D315/Data!D314</f>
        <v>5138.899320452197</v>
      </c>
      <c r="D314" s="4">
        <f>Data!E$502*Data!E315/Data!E314</f>
        <v>4165.053610843669</v>
      </c>
      <c r="E314" s="4">
        <f>Data!F$502*Data!F315/Data!F314</f>
        <v>11892.233822235248</v>
      </c>
      <c r="G314" s="5">
        <f>$L$2*B314/Data!C$502+$M$2*C314/Data!D$502+$N$2*D314/Data!E$502+$O$2*E314/Data!F$502</f>
        <v>9913.031552423632</v>
      </c>
      <c r="I314" s="5">
        <f t="shared" si="5"/>
        <v>86.96844757636791</v>
      </c>
    </row>
    <row r="315" spans="1:9" ht="15">
      <c r="A315" s="2">
        <f>Data!A316</f>
        <v>314</v>
      </c>
      <c r="B315" s="4">
        <f>Data!C$502*Data!C316/Data!C315</f>
        <v>11185.310276351016</v>
      </c>
      <c r="C315" s="4">
        <f>Data!D$502*Data!D316/Data!D315</f>
        <v>5343.976216113504</v>
      </c>
      <c r="D315" s="4">
        <f>Data!E$502*Data!E316/Data!E315</f>
        <v>4312.04401252161</v>
      </c>
      <c r="E315" s="4">
        <f>Data!F$502*Data!F316/Data!F315</f>
        <v>12106.342750728512</v>
      </c>
      <c r="G315" s="5">
        <f>$L$2*B315/Data!C$502+$M$2*C315/Data!D$502+$N$2*D315/Data!E$502+$O$2*E315/Data!F$502</f>
        <v>10180.879345442838</v>
      </c>
      <c r="I315" s="5">
        <f t="shared" si="5"/>
        <v>-180.8793454428378</v>
      </c>
    </row>
    <row r="316" spans="1:9" ht="15">
      <c r="A316" s="2">
        <f>Data!A317</f>
        <v>315</v>
      </c>
      <c r="B316" s="4">
        <f>Data!C$502*Data!C317/Data!C316</f>
        <v>11165.466076016588</v>
      </c>
      <c r="C316" s="4">
        <f>Data!D$502*Data!D317/Data!D316</f>
        <v>5190.437525023869</v>
      </c>
      <c r="D316" s="4">
        <f>Data!E$502*Data!E317/Data!E316</f>
        <v>4237.782092393273</v>
      </c>
      <c r="E316" s="4">
        <f>Data!F$502*Data!F317/Data!F316</f>
        <v>12210.524889831944</v>
      </c>
      <c r="G316" s="5">
        <f>$L$2*B316/Data!C$502+$M$2*C316/Data!D$502+$N$2*D316/Data!E$502+$O$2*E316/Data!F$502</f>
        <v>10084.831554822955</v>
      </c>
      <c r="I316" s="5">
        <f t="shared" si="5"/>
        <v>-84.83155482295479</v>
      </c>
    </row>
    <row r="317" spans="1:9" ht="15">
      <c r="A317" s="2">
        <f>Data!A318</f>
        <v>316</v>
      </c>
      <c r="B317" s="4">
        <f>Data!C$502*Data!C318/Data!C317</f>
        <v>11026.664701021813</v>
      </c>
      <c r="C317" s="4">
        <f>Data!D$502*Data!D318/Data!D317</f>
        <v>5252.531037991858</v>
      </c>
      <c r="D317" s="4">
        <f>Data!E$502*Data!E318/Data!E317</f>
        <v>4260.326430356589</v>
      </c>
      <c r="E317" s="4">
        <f>Data!F$502*Data!F318/Data!F317</f>
        <v>12068.770920651781</v>
      </c>
      <c r="G317" s="5">
        <f>$L$2*B317/Data!C$502+$M$2*C317/Data!D$502+$N$2*D317/Data!E$502+$O$2*E317/Data!F$502</f>
        <v>10052.024047239302</v>
      </c>
      <c r="I317" s="5">
        <f t="shared" si="5"/>
        <v>-52.02404723930158</v>
      </c>
    </row>
    <row r="318" spans="1:9" ht="15">
      <c r="A318" s="2">
        <f>Data!A319</f>
        <v>317</v>
      </c>
      <c r="B318" s="4">
        <f>Data!C$502*Data!C319/Data!C318</f>
        <v>11104.12534965851</v>
      </c>
      <c r="C318" s="4">
        <f>Data!D$502*Data!D319/Data!D318</f>
        <v>5205.324840958672</v>
      </c>
      <c r="D318" s="4">
        <f>Data!E$502*Data!E319/Data!E318</f>
        <v>4250.587307575956</v>
      </c>
      <c r="E318" s="4">
        <f>Data!F$502*Data!F319/Data!F318</f>
        <v>11982.466329541117</v>
      </c>
      <c r="G318" s="5">
        <f>$L$2*B318/Data!C$502+$M$2*C318/Data!D$502+$N$2*D318/Data!E$502+$O$2*E318/Data!F$502</f>
        <v>10036.204708449673</v>
      </c>
      <c r="I318" s="5">
        <f t="shared" si="5"/>
        <v>-36.20470844967349</v>
      </c>
    </row>
    <row r="319" spans="1:9" ht="15">
      <c r="A319" s="2">
        <f>Data!A320</f>
        <v>318</v>
      </c>
      <c r="B319" s="4">
        <f>Data!C$502*Data!C320/Data!C319</f>
        <v>10785.785192150086</v>
      </c>
      <c r="C319" s="4">
        <f>Data!D$502*Data!D320/Data!D319</f>
        <v>5174.440140737807</v>
      </c>
      <c r="D319" s="4">
        <f>Data!E$502*Data!E320/Data!E319</f>
        <v>4207.582928574907</v>
      </c>
      <c r="E319" s="4">
        <f>Data!F$502*Data!F320/Data!F319</f>
        <v>12097.255343633258</v>
      </c>
      <c r="G319" s="5">
        <f>$L$2*B319/Data!C$502+$M$2*C319/Data!D$502+$N$2*D319/Data!E$502+$O$2*E319/Data!F$502</f>
        <v>9911.794860873444</v>
      </c>
      <c r="I319" s="5">
        <f t="shared" si="5"/>
        <v>88.20513912655588</v>
      </c>
    </row>
    <row r="320" spans="1:9" ht="15">
      <c r="A320" s="2">
        <f>Data!A321</f>
        <v>319</v>
      </c>
      <c r="B320" s="4">
        <f>Data!C$502*Data!C321/Data!C320</f>
        <v>11055.808610882194</v>
      </c>
      <c r="C320" s="4">
        <f>Data!D$502*Data!D321/Data!D320</f>
        <v>5215.206076274687</v>
      </c>
      <c r="D320" s="4">
        <f>Data!E$502*Data!E321/Data!E320</f>
        <v>4240.513560254054</v>
      </c>
      <c r="E320" s="4">
        <f>Data!F$502*Data!F321/Data!F320</f>
        <v>11922.37431739538</v>
      </c>
      <c r="G320" s="5">
        <f>$L$2*B320/Data!C$502+$M$2*C320/Data!D$502+$N$2*D320/Data!E$502+$O$2*E320/Data!F$502</f>
        <v>10011.980967279362</v>
      </c>
      <c r="I320" s="5">
        <f t="shared" si="5"/>
        <v>-11.980967279361721</v>
      </c>
    </row>
    <row r="321" spans="1:9" ht="15">
      <c r="A321" s="2">
        <f>Data!A322</f>
        <v>320</v>
      </c>
      <c r="B321" s="4">
        <f>Data!C$502*Data!C322/Data!C321</f>
        <v>11058.102420056552</v>
      </c>
      <c r="C321" s="4">
        <f>Data!D$502*Data!D322/Data!D321</f>
        <v>5042.035946217872</v>
      </c>
      <c r="D321" s="4">
        <f>Data!E$502*Data!E322/Data!E321</f>
        <v>4114.643498377245</v>
      </c>
      <c r="E321" s="4">
        <f>Data!F$502*Data!F322/Data!F321</f>
        <v>11708.30086099524</v>
      </c>
      <c r="G321" s="5">
        <f>$L$2*B321/Data!C$502+$M$2*C321/Data!D$502+$N$2*D321/Data!E$502+$O$2*E321/Data!F$502</f>
        <v>9847.411416831965</v>
      </c>
      <c r="I321" s="5">
        <f t="shared" si="5"/>
        <v>152.58858316803526</v>
      </c>
    </row>
    <row r="322" spans="1:9" ht="15">
      <c r="A322" s="2">
        <f>Data!A323</f>
        <v>321</v>
      </c>
      <c r="B322" s="4">
        <f>Data!C$502*Data!C323/Data!C322</f>
        <v>10876.835490784113</v>
      </c>
      <c r="C322" s="4">
        <f>Data!D$502*Data!D323/Data!D322</f>
        <v>5223.784450520097</v>
      </c>
      <c r="D322" s="4">
        <f>Data!E$502*Data!E323/Data!E322</f>
        <v>4237.7344120366815</v>
      </c>
      <c r="E322" s="4">
        <f>Data!F$502*Data!F323/Data!F322</f>
        <v>11989.52080326225</v>
      </c>
      <c r="G322" s="5">
        <f>$L$2*B322/Data!C$502+$M$2*C322/Data!D$502+$N$2*D322/Data!E$502+$O$2*E322/Data!F$502</f>
        <v>9962.509497266801</v>
      </c>
      <c r="I322" s="5">
        <f t="shared" si="5"/>
        <v>37.49050273319881</v>
      </c>
    </row>
    <row r="323" spans="1:9" ht="15">
      <c r="A323" s="2">
        <f>Data!A324</f>
        <v>322</v>
      </c>
      <c r="B323" s="4">
        <f>Data!C$502*Data!C324/Data!C323</f>
        <v>10879.407821827082</v>
      </c>
      <c r="C323" s="4">
        <f>Data!D$502*Data!D324/Data!D323</f>
        <v>5100.160481475692</v>
      </c>
      <c r="D323" s="4">
        <f>Data!E$502*Data!E324/Data!E323</f>
        <v>4158.582130817646</v>
      </c>
      <c r="E323" s="4">
        <f>Data!F$502*Data!F324/Data!F323</f>
        <v>11801.665739278907</v>
      </c>
      <c r="G323" s="5">
        <f>$L$2*B323/Data!C$502+$M$2*C323/Data!D$502+$N$2*D323/Data!E$502+$O$2*E323/Data!F$502</f>
        <v>9842.061932291073</v>
      </c>
      <c r="I323" s="5">
        <f aca="true" t="shared" si="6" ref="I323:I386">10000-G323</f>
        <v>157.9380677089266</v>
      </c>
    </row>
    <row r="324" spans="1:9" ht="15">
      <c r="A324" s="2">
        <f>Data!A325</f>
        <v>323</v>
      </c>
      <c r="B324" s="4">
        <f>Data!C$502*Data!C325/Data!C324</f>
        <v>11076.696510131234</v>
      </c>
      <c r="C324" s="4">
        <f>Data!D$502*Data!D325/Data!D324</f>
        <v>5198.241756666348</v>
      </c>
      <c r="D324" s="4">
        <f>Data!E$502*Data!E325/Data!E324</f>
        <v>4222.586930214257</v>
      </c>
      <c r="E324" s="4">
        <f>Data!F$502*Data!F325/Data!F324</f>
        <v>11973.51749275236</v>
      </c>
      <c r="G324" s="5">
        <f>$L$2*B324/Data!C$502+$M$2*C324/Data!D$502+$N$2*D324/Data!E$502+$O$2*E324/Data!F$502</f>
        <v>10014.046661979657</v>
      </c>
      <c r="I324" s="5">
        <f t="shared" si="6"/>
        <v>-14.046661979657074</v>
      </c>
    </row>
    <row r="325" spans="1:9" ht="15">
      <c r="A325" s="2">
        <f>Data!A326</f>
        <v>324</v>
      </c>
      <c r="B325" s="4">
        <f>Data!C$502*Data!C326/Data!C325</f>
        <v>11001.06951885778</v>
      </c>
      <c r="C325" s="4">
        <f>Data!D$502*Data!D326/Data!D325</f>
        <v>5201.303728122562</v>
      </c>
      <c r="D325" s="4">
        <f>Data!E$502*Data!E326/Data!E325</f>
        <v>4217.641913721533</v>
      </c>
      <c r="E325" s="4">
        <f>Data!F$502*Data!F326/Data!F325</f>
        <v>11866.513055110976</v>
      </c>
      <c r="G325" s="5">
        <f>$L$2*B325/Data!C$502+$M$2*C325/Data!D$502+$N$2*D325/Data!E$502+$O$2*E325/Data!F$502</f>
        <v>9969.374230259658</v>
      </c>
      <c r="I325" s="5">
        <f t="shared" si="6"/>
        <v>30.62576974034164</v>
      </c>
    </row>
    <row r="326" spans="1:9" ht="15">
      <c r="A326" s="2">
        <f>Data!A327</f>
        <v>325</v>
      </c>
      <c r="B326" s="4">
        <f>Data!C$502*Data!C327/Data!C326</f>
        <v>11054.081488331805</v>
      </c>
      <c r="C326" s="4">
        <f>Data!D$502*Data!D327/Data!D326</f>
        <v>5247.526963163339</v>
      </c>
      <c r="D326" s="4">
        <f>Data!E$502*Data!E327/Data!E326</f>
        <v>4237.597268264022</v>
      </c>
      <c r="E326" s="4">
        <f>Data!F$502*Data!F327/Data!F326</f>
        <v>12007.40070350241</v>
      </c>
      <c r="G326" s="5">
        <f>$L$2*B326/Data!C$502+$M$2*C326/Data!D$502+$N$2*D326/Data!E$502+$O$2*E326/Data!F$502</f>
        <v>10043.485015199974</v>
      </c>
      <c r="I326" s="5">
        <f t="shared" si="6"/>
        <v>-43.48501519997444</v>
      </c>
    </row>
    <row r="327" spans="1:9" ht="15">
      <c r="A327" s="2">
        <f>Data!A328</f>
        <v>326</v>
      </c>
      <c r="B327" s="4">
        <f>Data!C$502*Data!C328/Data!C327</f>
        <v>11192.65443866812</v>
      </c>
      <c r="C327" s="4">
        <f>Data!D$502*Data!D328/Data!D327</f>
        <v>5269.4808528744325</v>
      </c>
      <c r="D327" s="4">
        <f>Data!E$502*Data!E328/Data!E327</f>
        <v>4296.844616879406</v>
      </c>
      <c r="E327" s="4">
        <f>Data!F$502*Data!F328/Data!F327</f>
        <v>12186.568842305544</v>
      </c>
      <c r="G327" s="5">
        <f>$L$2*B327/Data!C$502+$M$2*C327/Data!D$502+$N$2*D327/Data!E$502+$O$2*E327/Data!F$502</f>
        <v>10150.309494901096</v>
      </c>
      <c r="I327" s="5">
        <f t="shared" si="6"/>
        <v>-150.3094949010956</v>
      </c>
    </row>
    <row r="328" spans="1:9" ht="15">
      <c r="A328" s="2">
        <f>Data!A329</f>
        <v>327</v>
      </c>
      <c r="B328" s="4">
        <f>Data!C$502*Data!C329/Data!C328</f>
        <v>10947.457780597964</v>
      </c>
      <c r="C328" s="4">
        <f>Data!D$502*Data!D329/Data!D328</f>
        <v>5248.452246623459</v>
      </c>
      <c r="D328" s="4">
        <f>Data!E$502*Data!E329/Data!E328</f>
        <v>4245.451578201497</v>
      </c>
      <c r="E328" s="4">
        <f>Data!F$502*Data!F329/Data!F328</f>
        <v>12248.667328157568</v>
      </c>
      <c r="G328" s="5">
        <f>$L$2*B328/Data!C$502+$M$2*C328/Data!D$502+$N$2*D328/Data!E$502+$O$2*E328/Data!F$502</f>
        <v>10047.37193042228</v>
      </c>
      <c r="I328" s="5">
        <f t="shared" si="6"/>
        <v>-47.37193042227955</v>
      </c>
    </row>
    <row r="329" spans="1:9" ht="15">
      <c r="A329" s="2">
        <f>Data!A330</f>
        <v>328</v>
      </c>
      <c r="B329" s="4">
        <f>Data!C$502*Data!C330/Data!C329</f>
        <v>11027.2246788791</v>
      </c>
      <c r="C329" s="4">
        <f>Data!D$502*Data!D330/Data!D329</f>
        <v>5180.2839884268515</v>
      </c>
      <c r="D329" s="4">
        <f>Data!E$502*Data!E330/Data!E329</f>
        <v>4226.6372466006105</v>
      </c>
      <c r="E329" s="4">
        <f>Data!F$502*Data!F330/Data!F329</f>
        <v>11808.350812216626</v>
      </c>
      <c r="G329" s="5">
        <f>$L$2*B329/Data!C$502+$M$2*C329/Data!D$502+$N$2*D329/Data!E$502+$O$2*E329/Data!F$502</f>
        <v>9959.172114883408</v>
      </c>
      <c r="I329" s="5">
        <f t="shared" si="6"/>
        <v>40.82788511659237</v>
      </c>
    </row>
    <row r="330" spans="1:9" ht="15">
      <c r="A330" s="2">
        <f>Data!A331</f>
        <v>329</v>
      </c>
      <c r="B330" s="4">
        <f>Data!C$502*Data!C331/Data!C330</f>
        <v>10555.568172576868</v>
      </c>
      <c r="C330" s="4">
        <f>Data!D$502*Data!D331/Data!D330</f>
        <v>5093.9731198567215</v>
      </c>
      <c r="D330" s="4">
        <f>Data!E$502*Data!E331/Data!E330</f>
        <v>4091.2606406148657</v>
      </c>
      <c r="E330" s="4">
        <f>Data!F$502*Data!F331/Data!F330</f>
        <v>11523.085313958</v>
      </c>
      <c r="G330" s="5">
        <f>$L$2*B330/Data!C$502+$M$2*C330/Data!D$502+$N$2*D330/Data!E$502+$O$2*E330/Data!F$502</f>
        <v>9658.633980770734</v>
      </c>
      <c r="I330" s="5">
        <f t="shared" si="6"/>
        <v>341.3660192292664</v>
      </c>
    </row>
    <row r="331" spans="1:9" ht="15">
      <c r="A331" s="2">
        <f>Data!A332</f>
        <v>330</v>
      </c>
      <c r="B331" s="4">
        <f>Data!C$502*Data!C332/Data!C331</f>
        <v>11045.576267630611</v>
      </c>
      <c r="C331" s="4">
        <f>Data!D$502*Data!D332/Data!D331</f>
        <v>5186.521682287154</v>
      </c>
      <c r="D331" s="4">
        <f>Data!E$502*Data!E332/Data!E331</f>
        <v>4231.497151955556</v>
      </c>
      <c r="E331" s="4">
        <f>Data!F$502*Data!F332/Data!F331</f>
        <v>11850.549987475675</v>
      </c>
      <c r="G331" s="5">
        <f>$L$2*B331/Data!C$502+$M$2*C331/Data!D$502+$N$2*D331/Data!E$502+$O$2*E331/Data!F$502</f>
        <v>9977.611962163386</v>
      </c>
      <c r="I331" s="5">
        <f t="shared" si="6"/>
        <v>22.388037836613876</v>
      </c>
    </row>
    <row r="332" spans="1:9" ht="15">
      <c r="A332" s="2">
        <f>Data!A333</f>
        <v>331</v>
      </c>
      <c r="B332" s="4">
        <f>Data!C$502*Data!C333/Data!C332</f>
        <v>10817.196886078256</v>
      </c>
      <c r="C332" s="4">
        <f>Data!D$502*Data!D333/Data!D332</f>
        <v>5214.061666429913</v>
      </c>
      <c r="D332" s="4">
        <f>Data!E$502*Data!E333/Data!E332</f>
        <v>4260.017809596118</v>
      </c>
      <c r="E332" s="4">
        <f>Data!F$502*Data!F333/Data!F332</f>
        <v>12029.813504667067</v>
      </c>
      <c r="G332" s="5">
        <f>$L$2*B332/Data!C$502+$M$2*C332/Data!D$502+$N$2*D332/Data!E$502+$O$2*E332/Data!F$502</f>
        <v>9947.237316511906</v>
      </c>
      <c r="I332" s="5">
        <f t="shared" si="6"/>
        <v>52.7626834880939</v>
      </c>
    </row>
    <row r="333" spans="1:9" ht="15">
      <c r="A333" s="2">
        <f>Data!A334</f>
        <v>332</v>
      </c>
      <c r="B333" s="4">
        <f>Data!C$502*Data!C334/Data!C333</f>
        <v>11150.096944301682</v>
      </c>
      <c r="C333" s="4">
        <f>Data!D$502*Data!D334/Data!D333</f>
        <v>5128.486100841658</v>
      </c>
      <c r="D333" s="4">
        <f>Data!E$502*Data!E334/Data!E333</f>
        <v>4180.470736088594</v>
      </c>
      <c r="E333" s="4">
        <f>Data!F$502*Data!F334/Data!F333</f>
        <v>12064.783116059489</v>
      </c>
      <c r="G333" s="5">
        <f>$L$2*B333/Data!C$502+$M$2*C333/Data!D$502+$N$2*D333/Data!E$502+$O$2*E333/Data!F$502</f>
        <v>10005.656032970626</v>
      </c>
      <c r="I333" s="5">
        <f t="shared" si="6"/>
        <v>-5.656032970626256</v>
      </c>
    </row>
    <row r="334" spans="1:9" ht="15">
      <c r="A334" s="2">
        <f>Data!A335</f>
        <v>333</v>
      </c>
      <c r="B334" s="4">
        <f>Data!C$502*Data!C335/Data!C334</f>
        <v>11123.995345649222</v>
      </c>
      <c r="C334" s="4">
        <f>Data!D$502*Data!D335/Data!D334</f>
        <v>5155.574457570106</v>
      </c>
      <c r="D334" s="4">
        <f>Data!E$502*Data!E335/Data!E334</f>
        <v>4199.600312082599</v>
      </c>
      <c r="E334" s="4">
        <f>Data!F$502*Data!F335/Data!F334</f>
        <v>11832.959866067638</v>
      </c>
      <c r="G334" s="5">
        <f>$L$2*B334/Data!C$502+$M$2*C334/Data!D$502+$N$2*D334/Data!E$502+$O$2*E334/Data!F$502</f>
        <v>9977.73003537666</v>
      </c>
      <c r="I334" s="5">
        <f t="shared" si="6"/>
        <v>22.269964623339547</v>
      </c>
    </row>
    <row r="335" spans="1:9" ht="15">
      <c r="A335" s="2">
        <f>Data!A336</f>
        <v>334</v>
      </c>
      <c r="B335" s="4">
        <f>Data!C$502*Data!C336/Data!C335</f>
        <v>10810.427296315514</v>
      </c>
      <c r="C335" s="4">
        <f>Data!D$502*Data!D336/Data!D335</f>
        <v>5179.712022112588</v>
      </c>
      <c r="D335" s="4">
        <f>Data!E$502*Data!E336/Data!E335</f>
        <v>4204.09661862111</v>
      </c>
      <c r="E335" s="4">
        <f>Data!F$502*Data!F336/Data!F335</f>
        <v>11775.113163487076</v>
      </c>
      <c r="G335" s="5">
        <f>$L$2*B335/Data!C$502+$M$2*C335/Data!D$502+$N$2*D335/Data!E$502+$O$2*E335/Data!F$502</f>
        <v>9869.294945804222</v>
      </c>
      <c r="I335" s="5">
        <f t="shared" si="6"/>
        <v>130.70505419577785</v>
      </c>
    </row>
    <row r="336" spans="1:9" ht="15">
      <c r="A336" s="2">
        <f>Data!A337</f>
        <v>335</v>
      </c>
      <c r="B336" s="4">
        <f>Data!C$502*Data!C337/Data!C336</f>
        <v>10930.089279693488</v>
      </c>
      <c r="C336" s="4">
        <f>Data!D$502*Data!D337/Data!D336</f>
        <v>5049.1846501128675</v>
      </c>
      <c r="D336" s="4">
        <f>Data!E$502*Data!E337/Data!E336</f>
        <v>4131.91666325974</v>
      </c>
      <c r="E336" s="4">
        <f>Data!F$502*Data!F337/Data!F336</f>
        <v>11888.97299682725</v>
      </c>
      <c r="G336" s="5">
        <f>$L$2*B336/Data!C$502+$M$2*C336/Data!D$502+$N$2*D336/Data!E$502+$O$2*E336/Data!F$502</f>
        <v>9839.263202445783</v>
      </c>
      <c r="I336" s="5">
        <f t="shared" si="6"/>
        <v>160.73679755421654</v>
      </c>
    </row>
    <row r="337" spans="1:9" ht="15">
      <c r="A337" s="2">
        <f>Data!A338</f>
        <v>336</v>
      </c>
      <c r="B337" s="4">
        <f>Data!C$502*Data!C338/Data!C337</f>
        <v>10991.245056606973</v>
      </c>
      <c r="C337" s="4">
        <f>Data!D$502*Data!D338/Data!D337</f>
        <v>5125.672347981943</v>
      </c>
      <c r="D337" s="4">
        <f>Data!E$502*Data!E338/Data!E337</f>
        <v>4206.339334789614</v>
      </c>
      <c r="E337" s="4">
        <f>Data!F$502*Data!F338/Data!F337</f>
        <v>11604.279541525111</v>
      </c>
      <c r="G337" s="5">
        <f>$L$2*B337/Data!C$502+$M$2*C337/Data!D$502+$N$2*D337/Data!E$502+$O$2*E337/Data!F$502</f>
        <v>9875.79433603825</v>
      </c>
      <c r="I337" s="5">
        <f t="shared" si="6"/>
        <v>124.20566396174945</v>
      </c>
    </row>
    <row r="338" spans="1:9" ht="15">
      <c r="A338" s="2">
        <f>Data!A339</f>
        <v>337</v>
      </c>
      <c r="B338" s="4">
        <f>Data!C$502*Data!C339/Data!C338</f>
        <v>10750.667581083508</v>
      </c>
      <c r="C338" s="4">
        <f>Data!D$502*Data!D339/Data!D338</f>
        <v>5161.583200121153</v>
      </c>
      <c r="D338" s="4">
        <f>Data!E$502*Data!E339/Data!E338</f>
        <v>4171.562234187305</v>
      </c>
      <c r="E338" s="4">
        <f>Data!F$502*Data!F339/Data!F338</f>
        <v>12254.528741028</v>
      </c>
      <c r="G338" s="5">
        <f>$L$2*B338/Data!C$502+$M$2*C338/Data!D$502+$N$2*D338/Data!E$502+$O$2*E338/Data!F$502</f>
        <v>9909.30465096798</v>
      </c>
      <c r="I338" s="5">
        <f t="shared" si="6"/>
        <v>90.6953490320193</v>
      </c>
    </row>
    <row r="339" spans="1:9" ht="15">
      <c r="A339" s="2">
        <f>Data!A340</f>
        <v>338</v>
      </c>
      <c r="B339" s="4">
        <f>Data!C$502*Data!C340/Data!C339</f>
        <v>10967.752885096976</v>
      </c>
      <c r="C339" s="4">
        <f>Data!D$502*Data!D340/Data!D339</f>
        <v>5196.383657495257</v>
      </c>
      <c r="D339" s="4">
        <f>Data!E$502*Data!E340/Data!E339</f>
        <v>4173.789335458562</v>
      </c>
      <c r="E339" s="4">
        <f>Data!F$502*Data!F340/Data!F339</f>
        <v>12074.335106500914</v>
      </c>
      <c r="G339" s="5">
        <f>$L$2*B339/Data!C$502+$M$2*C339/Data!D$502+$N$2*D339/Data!E$502+$O$2*E339/Data!F$502</f>
        <v>9978.686504278614</v>
      </c>
      <c r="I339" s="5">
        <f t="shared" si="6"/>
        <v>21.31349572138606</v>
      </c>
    </row>
    <row r="340" spans="1:9" ht="15">
      <c r="A340" s="2">
        <f>Data!A341</f>
        <v>339</v>
      </c>
      <c r="B340" s="4">
        <f>Data!C$502*Data!C341/Data!C340</f>
        <v>10905.356049639237</v>
      </c>
      <c r="C340" s="4">
        <f>Data!D$502*Data!D341/Data!D340</f>
        <v>5054.696053679449</v>
      </c>
      <c r="D340" s="4">
        <f>Data!E$502*Data!E341/Data!E340</f>
        <v>4019.420410297699</v>
      </c>
      <c r="E340" s="4">
        <f>Data!F$502*Data!F341/Data!F340</f>
        <v>10890.667608606413</v>
      </c>
      <c r="G340" s="5">
        <f>$L$2*B340/Data!C$502+$M$2*C340/Data!D$502+$N$2*D340/Data!E$502+$O$2*E340/Data!F$502</f>
        <v>9640.560122726103</v>
      </c>
      <c r="I340" s="5">
        <f t="shared" si="6"/>
        <v>359.43987727389685</v>
      </c>
    </row>
    <row r="341" spans="1:9" ht="15">
      <c r="A341" s="2">
        <f>Data!A342</f>
        <v>340</v>
      </c>
      <c r="B341" s="4">
        <f>Data!C$502*Data!C342/Data!C341</f>
        <v>11297.335515533543</v>
      </c>
      <c r="C341" s="4">
        <f>Data!D$502*Data!D342/Data!D341</f>
        <v>5078.575651992125</v>
      </c>
      <c r="D341" s="4">
        <f>Data!E$502*Data!E342/Data!E341</f>
        <v>4047.194971151504</v>
      </c>
      <c r="E341" s="4">
        <f>Data!F$502*Data!F342/Data!F341</f>
        <v>12251.00462988694</v>
      </c>
      <c r="G341" s="5">
        <f>$L$2*B341/Data!C$502+$M$2*C341/Data!D$502+$N$2*D341/Data!E$502+$O$2*E341/Data!F$502</f>
        <v>10029.768047476538</v>
      </c>
      <c r="I341" s="5">
        <f t="shared" si="6"/>
        <v>-29.768047476538413</v>
      </c>
    </row>
    <row r="342" spans="1:9" ht="15">
      <c r="A342" s="2">
        <f>Data!A343</f>
        <v>341</v>
      </c>
      <c r="B342" s="4">
        <f>Data!C$502*Data!C343/Data!C342</f>
        <v>11119.469586533845</v>
      </c>
      <c r="C342" s="4">
        <f>Data!D$502*Data!D343/Data!D342</f>
        <v>5443.911468454175</v>
      </c>
      <c r="D342" s="4">
        <f>Data!E$502*Data!E343/Data!E342</f>
        <v>4480.714318813137</v>
      </c>
      <c r="E342" s="4">
        <f>Data!F$502*Data!F343/Data!F342</f>
        <v>12253.341698721499</v>
      </c>
      <c r="G342" s="5">
        <f>$L$2*B342/Data!C$502+$M$2*C342/Data!D$502+$N$2*D342/Data!E$502+$O$2*E342/Data!F$502</f>
        <v>10279.064800571976</v>
      </c>
      <c r="I342" s="5">
        <f t="shared" si="6"/>
        <v>-279.06480057197587</v>
      </c>
    </row>
    <row r="343" spans="1:9" ht="15">
      <c r="A343" s="2">
        <f>Data!A344</f>
        <v>342</v>
      </c>
      <c r="B343" s="4">
        <f>Data!C$502*Data!C344/Data!C343</f>
        <v>10869.407806708507</v>
      </c>
      <c r="C343" s="4">
        <f>Data!D$502*Data!D344/Data!D343</f>
        <v>5190.985567922666</v>
      </c>
      <c r="D343" s="4">
        <f>Data!E$502*Data!E344/Data!E343</f>
        <v>4194.846366582644</v>
      </c>
      <c r="E343" s="4">
        <f>Data!F$502*Data!F344/Data!F343</f>
        <v>12498.408925743808</v>
      </c>
      <c r="G343" s="5">
        <f>$L$2*B343/Data!C$502+$M$2*C343/Data!D$502+$N$2*D343/Data!E$502+$O$2*E343/Data!F$502</f>
        <v>10015.502460763411</v>
      </c>
      <c r="I343" s="5">
        <f t="shared" si="6"/>
        <v>-15.502460763411364</v>
      </c>
    </row>
    <row r="344" spans="1:9" ht="15">
      <c r="A344" s="2">
        <f>Data!A345</f>
        <v>343</v>
      </c>
      <c r="B344" s="4">
        <f>Data!C$502*Data!C345/Data!C344</f>
        <v>11181.623473204681</v>
      </c>
      <c r="C344" s="4">
        <f>Data!D$502*Data!D345/Data!D344</f>
        <v>5126.071443176009</v>
      </c>
      <c r="D344" s="4">
        <f>Data!E$502*Data!E345/Data!E344</f>
        <v>4200.971465031612</v>
      </c>
      <c r="E344" s="4">
        <f>Data!F$502*Data!F345/Data!F344</f>
        <v>11529.7189300221</v>
      </c>
      <c r="G344" s="5">
        <f>$L$2*B344/Data!C$502+$M$2*C344/Data!D$502+$N$2*D344/Data!E$502+$O$2*E344/Data!F$502</f>
        <v>9931.424706839247</v>
      </c>
      <c r="I344" s="5">
        <f t="shared" si="6"/>
        <v>68.57529316075306</v>
      </c>
    </row>
    <row r="345" spans="1:9" ht="15">
      <c r="A345" s="2">
        <f>Data!A346</f>
        <v>344</v>
      </c>
      <c r="B345" s="4">
        <f>Data!C$502*Data!C346/Data!C345</f>
        <v>11107.867997697007</v>
      </c>
      <c r="C345" s="4">
        <f>Data!D$502*Data!D346/Data!D345</f>
        <v>5283.453574945153</v>
      </c>
      <c r="D345" s="4">
        <f>Data!E$502*Data!E346/Data!E345</f>
        <v>4308.019362353815</v>
      </c>
      <c r="E345" s="4">
        <f>Data!F$502*Data!F346/Data!F345</f>
        <v>12365.178012058459</v>
      </c>
      <c r="G345" s="5">
        <f>$L$2*B345/Data!C$502+$M$2*C345/Data!D$502+$N$2*D345/Data!E$502+$O$2*E345/Data!F$502</f>
        <v>10160.001390766305</v>
      </c>
      <c r="I345" s="5">
        <f t="shared" si="6"/>
        <v>-160.00139076630512</v>
      </c>
    </row>
    <row r="346" spans="1:9" ht="15">
      <c r="A346" s="2">
        <f>Data!A347</f>
        <v>345</v>
      </c>
      <c r="B346" s="4">
        <f>Data!C$502*Data!C347/Data!C346</f>
        <v>10988.968120141342</v>
      </c>
      <c r="C346" s="4">
        <f>Data!D$502*Data!D347/Data!D346</f>
        <v>5154.70130157004</v>
      </c>
      <c r="D346" s="4">
        <f>Data!E$502*Data!E347/Data!E346</f>
        <v>4168.746908640176</v>
      </c>
      <c r="E346" s="4">
        <f>Data!F$502*Data!F347/Data!F346</f>
        <v>11887.318589695271</v>
      </c>
      <c r="G346" s="5">
        <f>$L$2*B346/Data!C$502+$M$2*C346/Data!D$502+$N$2*D346/Data!E$502+$O$2*E346/Data!F$502</f>
        <v>9929.978870151157</v>
      </c>
      <c r="I346" s="5">
        <f t="shared" si="6"/>
        <v>70.02112984884297</v>
      </c>
    </row>
    <row r="347" spans="1:9" ht="15">
      <c r="A347" s="2">
        <f>Data!A348</f>
        <v>346</v>
      </c>
      <c r="B347" s="4">
        <f>Data!C$502*Data!C348/Data!C347</f>
        <v>11205.89342951724</v>
      </c>
      <c r="C347" s="4">
        <f>Data!D$502*Data!D348/Data!D347</f>
        <v>5234.83812721635</v>
      </c>
      <c r="D347" s="4">
        <f>Data!E$502*Data!E348/Data!E347</f>
        <v>4223.531634900084</v>
      </c>
      <c r="E347" s="4">
        <f>Data!F$502*Data!F348/Data!F347</f>
        <v>12229.15188868815</v>
      </c>
      <c r="G347" s="5">
        <f>$L$2*B347/Data!C$502+$M$2*C347/Data!D$502+$N$2*D347/Data!E$502+$O$2*E347/Data!F$502</f>
        <v>10124.864872971832</v>
      </c>
      <c r="I347" s="5">
        <f t="shared" si="6"/>
        <v>-124.86487297183157</v>
      </c>
    </row>
    <row r="348" spans="1:9" ht="15">
      <c r="A348" s="2">
        <f>Data!A349</f>
        <v>347</v>
      </c>
      <c r="B348" s="4">
        <f>Data!C$502*Data!C349/Data!C348</f>
        <v>11102.941321148173</v>
      </c>
      <c r="C348" s="4">
        <f>Data!D$502*Data!D349/Data!D348</f>
        <v>5329.050716010748</v>
      </c>
      <c r="D348" s="4">
        <f>Data!E$502*Data!E349/Data!E348</f>
        <v>4320.784631082655</v>
      </c>
      <c r="E348" s="4">
        <f>Data!F$502*Data!F349/Data!F348</f>
        <v>11922.34056465087</v>
      </c>
      <c r="G348" s="5">
        <f>$L$2*B348/Data!C$502+$M$2*C348/Data!D$502+$N$2*D348/Data!E$502+$O$2*E348/Data!F$502</f>
        <v>10113.788657278385</v>
      </c>
      <c r="I348" s="5">
        <f t="shared" si="6"/>
        <v>-113.78865727838456</v>
      </c>
    </row>
    <row r="349" spans="1:9" ht="15">
      <c r="A349" s="2">
        <f>Data!A350</f>
        <v>348</v>
      </c>
      <c r="B349" s="4">
        <f>Data!C$502*Data!C350/Data!C349</f>
        <v>10928.620826464958</v>
      </c>
      <c r="C349" s="4">
        <f>Data!D$502*Data!D350/Data!D349</f>
        <v>5194.414084787368</v>
      </c>
      <c r="D349" s="4">
        <f>Data!E$502*Data!E350/Data!E349</f>
        <v>4223.057031936136</v>
      </c>
      <c r="E349" s="4">
        <f>Data!F$502*Data!F350/Data!F349</f>
        <v>12329.030984370047</v>
      </c>
      <c r="G349" s="5">
        <f>$L$2*B349/Data!C$502+$M$2*C349/Data!D$502+$N$2*D349/Data!E$502+$O$2*E349/Data!F$502</f>
        <v>10017.430422909756</v>
      </c>
      <c r="I349" s="5">
        <f t="shared" si="6"/>
        <v>-17.43042290975609</v>
      </c>
    </row>
    <row r="350" spans="1:9" ht="15">
      <c r="A350" s="2">
        <f>Data!A351</f>
        <v>349</v>
      </c>
      <c r="B350" s="4">
        <f>Data!C$502*Data!C351/Data!C350</f>
        <v>10699.270825838374</v>
      </c>
      <c r="C350" s="4">
        <f>Data!D$502*Data!D351/Data!D350</f>
        <v>5060.568185589592</v>
      </c>
      <c r="D350" s="4">
        <f>Data!E$502*Data!E351/Data!E350</f>
        <v>4059.5780186342395</v>
      </c>
      <c r="E350" s="4">
        <f>Data!F$502*Data!F351/Data!F350</f>
        <v>11907.599595590093</v>
      </c>
      <c r="G350" s="5">
        <f>$L$2*B350/Data!C$502+$M$2*C350/Data!D$502+$N$2*D350/Data!E$502+$O$2*E350/Data!F$502</f>
        <v>9748.056927324898</v>
      </c>
      <c r="I350" s="5">
        <f t="shared" si="6"/>
        <v>251.94307267510158</v>
      </c>
    </row>
    <row r="351" spans="1:9" ht="15">
      <c r="A351" s="2">
        <f>Data!A352</f>
        <v>350</v>
      </c>
      <c r="B351" s="4">
        <f>Data!C$502*Data!C352/Data!C351</f>
        <v>10963.620785592979</v>
      </c>
      <c r="C351" s="4">
        <f>Data!D$502*Data!D352/Data!D351</f>
        <v>5203.553817314246</v>
      </c>
      <c r="D351" s="4">
        <f>Data!E$502*Data!E352/Data!E351</f>
        <v>4261.823559472123</v>
      </c>
      <c r="E351" s="4">
        <f>Data!F$502*Data!F352/Data!F351</f>
        <v>11442.029612396786</v>
      </c>
      <c r="G351" s="5">
        <f>$L$2*B351/Data!C$502+$M$2*C351/Data!D$502+$N$2*D351/Data!E$502+$O$2*E351/Data!F$502</f>
        <v>9896.82659505853</v>
      </c>
      <c r="I351" s="5">
        <f t="shared" si="6"/>
        <v>103.17340494146993</v>
      </c>
    </row>
    <row r="352" spans="1:9" ht="15">
      <c r="A352" s="2">
        <f>Data!A353</f>
        <v>351</v>
      </c>
      <c r="B352" s="4">
        <f>Data!C$502*Data!C353/Data!C352</f>
        <v>11064.431342366046</v>
      </c>
      <c r="C352" s="4">
        <f>Data!D$502*Data!D353/Data!D352</f>
        <v>5063.169775674848</v>
      </c>
      <c r="D352" s="4">
        <f>Data!E$502*Data!E353/Data!E352</f>
        <v>4145.519623040302</v>
      </c>
      <c r="E352" s="4">
        <f>Data!F$502*Data!F353/Data!F352</f>
        <v>12105.43838341003</v>
      </c>
      <c r="G352" s="5">
        <f>$L$2*B352/Data!C$502+$M$2*C352/Data!D$502+$N$2*D352/Data!E$502+$O$2*E352/Data!F$502</f>
        <v>9935.366286710232</v>
      </c>
      <c r="I352" s="5">
        <f t="shared" si="6"/>
        <v>64.63371328976791</v>
      </c>
    </row>
    <row r="353" spans="1:9" ht="15">
      <c r="A353" s="2">
        <f>Data!A354</f>
        <v>352</v>
      </c>
      <c r="B353" s="4">
        <f>Data!C$502*Data!C354/Data!C353</f>
        <v>10963.67827123377</v>
      </c>
      <c r="C353" s="4">
        <f>Data!D$502*Data!D354/Data!D353</f>
        <v>5251.3841477262795</v>
      </c>
      <c r="D353" s="4">
        <f>Data!E$502*Data!E354/Data!E353</f>
        <v>4214.148718510521</v>
      </c>
      <c r="E353" s="4">
        <f>Data!F$502*Data!F354/Data!F353</f>
        <v>11833.884114074574</v>
      </c>
      <c r="G353" s="5">
        <f>$L$2*B353/Data!C$502+$M$2*C353/Data!D$502+$N$2*D353/Data!E$502+$O$2*E353/Data!F$502</f>
        <v>9978.452217435068</v>
      </c>
      <c r="I353" s="5">
        <f t="shared" si="6"/>
        <v>21.547782564932277</v>
      </c>
    </row>
    <row r="354" spans="1:9" ht="15">
      <c r="A354" s="2">
        <f>Data!A355</f>
        <v>353</v>
      </c>
      <c r="B354" s="4">
        <f>Data!C$502*Data!C355/Data!C354</f>
        <v>11195.124943224215</v>
      </c>
      <c r="C354" s="4">
        <f>Data!D$502*Data!D355/Data!D354</f>
        <v>5310.21265560166</v>
      </c>
      <c r="D354" s="4">
        <f>Data!E$502*Data!E355/Data!E354</f>
        <v>4344.433542853503</v>
      </c>
      <c r="E354" s="4">
        <f>Data!F$502*Data!F355/Data!F354</f>
        <v>12010.883520531233</v>
      </c>
      <c r="G354" s="5">
        <f>$L$2*B354/Data!C$502+$M$2*C354/Data!D$502+$N$2*D354/Data!E$502+$O$2*E354/Data!F$502</f>
        <v>10156.712610000215</v>
      </c>
      <c r="I354" s="5">
        <f t="shared" si="6"/>
        <v>-156.71261000021514</v>
      </c>
    </row>
    <row r="355" spans="1:9" ht="15">
      <c r="A355" s="2">
        <f>Data!A356</f>
        <v>354</v>
      </c>
      <c r="B355" s="4">
        <f>Data!C$502*Data!C356/Data!C355</f>
        <v>11181.359254595134</v>
      </c>
      <c r="C355" s="4">
        <f>Data!D$502*Data!D356/Data!D355</f>
        <v>5170.707225042302</v>
      </c>
      <c r="D355" s="4">
        <f>Data!E$502*Data!E356/Data!E355</f>
        <v>4239.637010686449</v>
      </c>
      <c r="E355" s="4">
        <f>Data!F$502*Data!F356/Data!F355</f>
        <v>12049.256486657925</v>
      </c>
      <c r="G355" s="5">
        <f>$L$2*B355/Data!C$502+$M$2*C355/Data!D$502+$N$2*D355/Data!E$502+$O$2*E355/Data!F$502</f>
        <v>10052.785286194174</v>
      </c>
      <c r="I355" s="5">
        <f t="shared" si="6"/>
        <v>-52.78528619417375</v>
      </c>
    </row>
    <row r="356" spans="1:9" ht="15">
      <c r="A356" s="2">
        <f>Data!A357</f>
        <v>355</v>
      </c>
      <c r="B356" s="4">
        <f>Data!C$502*Data!C357/Data!C356</f>
        <v>10868.165058889886</v>
      </c>
      <c r="C356" s="4">
        <f>Data!D$502*Data!D357/Data!D356</f>
        <v>5196.292937194946</v>
      </c>
      <c r="D356" s="4">
        <f>Data!E$502*Data!E357/Data!E356</f>
        <v>4229.639248362648</v>
      </c>
      <c r="E356" s="4">
        <f>Data!F$502*Data!F357/Data!F356</f>
        <v>12519.331567112786</v>
      </c>
      <c r="G356" s="5">
        <f>$L$2*B356/Data!C$502+$M$2*C356/Data!D$502+$N$2*D356/Data!E$502+$O$2*E356/Data!F$502</f>
        <v>10029.831853850905</v>
      </c>
      <c r="I356" s="5">
        <f t="shared" si="6"/>
        <v>-29.831853850904736</v>
      </c>
    </row>
    <row r="357" spans="1:9" ht="15">
      <c r="A357" s="2">
        <f>Data!A358</f>
        <v>356</v>
      </c>
      <c r="B357" s="4">
        <f>Data!C$502*Data!C358/Data!C357</f>
        <v>10996.439479792323</v>
      </c>
      <c r="C357" s="4">
        <f>Data!D$502*Data!D358/Data!D357</f>
        <v>5115.941897844982</v>
      </c>
      <c r="D357" s="4">
        <f>Data!E$502*Data!E358/Data!E357</f>
        <v>4151.245652578392</v>
      </c>
      <c r="E357" s="4">
        <f>Data!F$502*Data!F358/Data!F357</f>
        <v>12003.102445376455</v>
      </c>
      <c r="G357" s="5">
        <f>$L$2*B357/Data!C$502+$M$2*C357/Data!D$502+$N$2*D357/Data!E$502+$O$2*E357/Data!F$502</f>
        <v>9925.462466709736</v>
      </c>
      <c r="I357" s="5">
        <f t="shared" si="6"/>
        <v>74.53753329026404</v>
      </c>
    </row>
    <row r="358" spans="1:9" ht="15">
      <c r="A358" s="2">
        <f>Data!A359</f>
        <v>357</v>
      </c>
      <c r="B358" s="4">
        <f>Data!C$502*Data!C359/Data!C358</f>
        <v>11012.250283498579</v>
      </c>
      <c r="C358" s="4">
        <f>Data!D$502*Data!D359/Data!D358</f>
        <v>5358.003196489045</v>
      </c>
      <c r="D358" s="4">
        <f>Data!E$502*Data!E359/Data!E358</f>
        <v>4327.825638240577</v>
      </c>
      <c r="E358" s="4">
        <f>Data!F$502*Data!F359/Data!F358</f>
        <v>12125.82357150932</v>
      </c>
      <c r="G358" s="5">
        <f>$L$2*B358/Data!C$502+$M$2*C358/Data!D$502+$N$2*D358/Data!E$502+$O$2*E358/Data!F$502</f>
        <v>10133.150285674168</v>
      </c>
      <c r="I358" s="5">
        <f t="shared" si="6"/>
        <v>-133.15028567416812</v>
      </c>
    </row>
    <row r="359" spans="1:9" ht="15">
      <c r="A359" s="2">
        <f>Data!A360</f>
        <v>358</v>
      </c>
      <c r="B359" s="4">
        <f>Data!C$502*Data!C360/Data!C359</f>
        <v>11102.501645881326</v>
      </c>
      <c r="C359" s="4">
        <f>Data!D$502*Data!D360/Data!D359</f>
        <v>5133.157787125644</v>
      </c>
      <c r="D359" s="4">
        <f>Data!E$502*Data!E360/Data!E359</f>
        <v>4163.639225290279</v>
      </c>
      <c r="E359" s="4">
        <f>Data!F$502*Data!F360/Data!F359</f>
        <v>11615.96177879489</v>
      </c>
      <c r="G359" s="5">
        <f>$L$2*B359/Data!C$502+$M$2*C359/Data!D$502+$N$2*D359/Data!E$502+$O$2*E359/Data!F$502</f>
        <v>9912.335094521506</v>
      </c>
      <c r="I359" s="5">
        <f t="shared" si="6"/>
        <v>87.66490547849389</v>
      </c>
    </row>
    <row r="360" spans="1:9" ht="15">
      <c r="A360" s="2">
        <f>Data!A361</f>
        <v>359</v>
      </c>
      <c r="B360" s="4">
        <f>Data!C$502*Data!C361/Data!C360</f>
        <v>10895.26505907175</v>
      </c>
      <c r="C360" s="4">
        <f>Data!D$502*Data!D361/Data!D360</f>
        <v>5231.037634043708</v>
      </c>
      <c r="D360" s="4">
        <f>Data!E$502*Data!E361/Data!E360</f>
        <v>4267.244243695472</v>
      </c>
      <c r="E360" s="4">
        <f>Data!F$502*Data!F361/Data!F360</f>
        <v>12347.421181259426</v>
      </c>
      <c r="G360" s="5">
        <f>$L$2*B360/Data!C$502+$M$2*C360/Data!D$502+$N$2*D360/Data!E$502+$O$2*E360/Data!F$502</f>
        <v>10039.98389567591</v>
      </c>
      <c r="I360" s="5">
        <f t="shared" si="6"/>
        <v>-39.98389567591039</v>
      </c>
    </row>
    <row r="361" spans="1:9" ht="15">
      <c r="A361" s="2">
        <f>Data!A362</f>
        <v>360</v>
      </c>
      <c r="B361" s="4">
        <f>Data!C$502*Data!C362/Data!C361</f>
        <v>11108.841798165138</v>
      </c>
      <c r="C361" s="4">
        <f>Data!D$502*Data!D362/Data!D361</f>
        <v>5158.715906409089</v>
      </c>
      <c r="D361" s="4">
        <f>Data!E$502*Data!E362/Data!E361</f>
        <v>4196.971749590953</v>
      </c>
      <c r="E361" s="4">
        <f>Data!F$502*Data!F362/Data!F361</f>
        <v>11841.785673861143</v>
      </c>
      <c r="G361" s="5">
        <f>$L$2*B361/Data!C$502+$M$2*C361/Data!D$502+$N$2*D361/Data!E$502+$O$2*E361/Data!F$502</f>
        <v>9974.892393103564</v>
      </c>
      <c r="I361" s="5">
        <f t="shared" si="6"/>
        <v>25.107606896435755</v>
      </c>
    </row>
    <row r="362" spans="1:9" ht="15">
      <c r="A362" s="2">
        <f>Data!A363</f>
        <v>361</v>
      </c>
      <c r="B362" s="4">
        <f>Data!C$502*Data!C363/Data!C362</f>
        <v>11190.493113911452</v>
      </c>
      <c r="C362" s="4">
        <f>Data!D$502*Data!D363/Data!D362</f>
        <v>5294.965016557697</v>
      </c>
      <c r="D362" s="4">
        <f>Data!E$502*Data!E363/Data!E362</f>
        <v>4309.7858578727555</v>
      </c>
      <c r="E362" s="4">
        <f>Data!F$502*Data!F363/Data!F362</f>
        <v>12374.815535329908</v>
      </c>
      <c r="G362" s="5">
        <f>$L$2*B362/Data!C$502+$M$2*C362/Data!D$502+$N$2*D362/Data!E$502+$O$2*E362/Data!F$502</f>
        <v>10198.65510997935</v>
      </c>
      <c r="I362" s="5">
        <f t="shared" si="6"/>
        <v>-198.65510997935053</v>
      </c>
    </row>
    <row r="363" spans="1:9" ht="15">
      <c r="A363" s="2">
        <f>Data!A364</f>
        <v>362</v>
      </c>
      <c r="B363" s="4">
        <f>Data!C$502*Data!C364/Data!C363</f>
        <v>11122.633441196733</v>
      </c>
      <c r="C363" s="4">
        <f>Data!D$502*Data!D364/Data!D363</f>
        <v>5273.142395199599</v>
      </c>
      <c r="D363" s="4">
        <f>Data!E$502*Data!E364/Data!E363</f>
        <v>4273.045540731736</v>
      </c>
      <c r="E363" s="4">
        <f>Data!F$502*Data!F364/Data!F363</f>
        <v>11929.000710880755</v>
      </c>
      <c r="G363" s="5">
        <f>$L$2*B363/Data!C$502+$M$2*C363/Data!D$502+$N$2*D363/Data!E$502+$O$2*E363/Data!F$502</f>
        <v>10078.476742805442</v>
      </c>
      <c r="I363" s="5">
        <f t="shared" si="6"/>
        <v>-78.47674280544197</v>
      </c>
    </row>
    <row r="364" spans="1:9" ht="15">
      <c r="A364" s="2">
        <f>Data!A365</f>
        <v>363</v>
      </c>
      <c r="B364" s="4">
        <f>Data!C$502*Data!C365/Data!C364</f>
        <v>11030.19300214743</v>
      </c>
      <c r="C364" s="4">
        <f>Data!D$502*Data!D365/Data!D364</f>
        <v>5187.694335841246</v>
      </c>
      <c r="D364" s="4">
        <f>Data!E$502*Data!E365/Data!E364</f>
        <v>4223.197755953566</v>
      </c>
      <c r="E364" s="4">
        <f>Data!F$502*Data!F365/Data!F364</f>
        <v>12185.941153889555</v>
      </c>
      <c r="G364" s="5">
        <f>$L$2*B364/Data!C$502+$M$2*C364/Data!D$502+$N$2*D364/Data!E$502+$O$2*E364/Data!F$502</f>
        <v>10026.610778013199</v>
      </c>
      <c r="I364" s="5">
        <f t="shared" si="6"/>
        <v>-26.610778013198797</v>
      </c>
    </row>
    <row r="365" spans="1:9" ht="15">
      <c r="A365" s="2">
        <f>Data!A366</f>
        <v>364</v>
      </c>
      <c r="B365" s="4">
        <f>Data!C$502*Data!C366/Data!C365</f>
        <v>10924.726955038017</v>
      </c>
      <c r="C365" s="4">
        <f>Data!D$502*Data!D366/Data!D365</f>
        <v>5102.236962066979</v>
      </c>
      <c r="D365" s="4">
        <f>Data!E$502*Data!E366/Data!E365</f>
        <v>4138.689430548903</v>
      </c>
      <c r="E365" s="4">
        <f>Data!F$502*Data!F366/Data!F365</f>
        <v>11916.005899688555</v>
      </c>
      <c r="G365" s="5">
        <f>$L$2*B365/Data!C$502+$M$2*C365/Data!D$502+$N$2*D365/Data!E$502+$O$2*E365/Data!F$502</f>
        <v>9874.047308885794</v>
      </c>
      <c r="I365" s="5">
        <f t="shared" si="6"/>
        <v>125.95269111420566</v>
      </c>
    </row>
    <row r="366" spans="1:9" ht="15">
      <c r="A366" s="2">
        <f>Data!A367</f>
        <v>365</v>
      </c>
      <c r="B366" s="4">
        <f>Data!C$502*Data!C367/Data!C366</f>
        <v>10745.426195094968</v>
      </c>
      <c r="C366" s="4">
        <f>Data!D$502*Data!D367/Data!D366</f>
        <v>5126.088656821496</v>
      </c>
      <c r="D366" s="4">
        <f>Data!E$502*Data!E367/Data!E366</f>
        <v>4162.02514466942</v>
      </c>
      <c r="E366" s="4">
        <f>Data!F$502*Data!F367/Data!F366</f>
        <v>11728.480157681837</v>
      </c>
      <c r="G366" s="5">
        <f>$L$2*B366/Data!C$502+$M$2*C366/Data!D$502+$N$2*D366/Data!E$502+$O$2*E366/Data!F$502</f>
        <v>9797.029652292633</v>
      </c>
      <c r="I366" s="5">
        <f t="shared" si="6"/>
        <v>202.97034770736718</v>
      </c>
    </row>
    <row r="367" spans="1:9" ht="15">
      <c r="A367" s="2">
        <f>Data!A368</f>
        <v>366</v>
      </c>
      <c r="B367" s="4">
        <f>Data!C$502*Data!C368/Data!C367</f>
        <v>11015.329802329781</v>
      </c>
      <c r="C367" s="4">
        <f>Data!D$502*Data!D368/Data!D367</f>
        <v>5138.973913634587</v>
      </c>
      <c r="D367" s="4">
        <f>Data!E$502*Data!E368/Data!E367</f>
        <v>4184.459492971741</v>
      </c>
      <c r="E367" s="4">
        <f>Data!F$502*Data!F368/Data!F367</f>
        <v>11467.379959406073</v>
      </c>
      <c r="G367" s="5">
        <f>$L$2*B367/Data!C$502+$M$2*C367/Data!D$502+$N$2*D367/Data!E$502+$O$2*E367/Data!F$502</f>
        <v>9864.232675705469</v>
      </c>
      <c r="I367" s="5">
        <f t="shared" si="6"/>
        <v>135.76732429453114</v>
      </c>
    </row>
    <row r="368" spans="1:9" ht="15">
      <c r="A368" s="2">
        <f>Data!A369</f>
        <v>367</v>
      </c>
      <c r="B368" s="4">
        <f>Data!C$502*Data!C369/Data!C368</f>
        <v>10981.510284609547</v>
      </c>
      <c r="C368" s="4">
        <f>Data!D$502*Data!D369/Data!D368</f>
        <v>5151.537637919774</v>
      </c>
      <c r="D368" s="4">
        <f>Data!E$502*Data!E369/Data!E368</f>
        <v>4167.320269026243</v>
      </c>
      <c r="E368" s="4">
        <f>Data!F$502*Data!F369/Data!F368</f>
        <v>12006.62241351336</v>
      </c>
      <c r="G368" s="5">
        <f>$L$2*B368/Data!C$502+$M$2*C368/Data!D$502+$N$2*D368/Data!E$502+$O$2*E368/Data!F$502</f>
        <v>9944.981748316863</v>
      </c>
      <c r="I368" s="5">
        <f t="shared" si="6"/>
        <v>55.01825168313735</v>
      </c>
    </row>
    <row r="369" spans="1:9" ht="15">
      <c r="A369" s="2">
        <f>Data!A370</f>
        <v>368</v>
      </c>
      <c r="B369" s="4">
        <f>Data!C$502*Data!C370/Data!C369</f>
        <v>11059.230958374954</v>
      </c>
      <c r="C369" s="4">
        <f>Data!D$502*Data!D370/Data!D369</f>
        <v>5274.310296998804</v>
      </c>
      <c r="D369" s="4">
        <f>Data!E$502*Data!E370/Data!E369</f>
        <v>4299.587378756221</v>
      </c>
      <c r="E369" s="4">
        <f>Data!F$502*Data!F370/Data!F369</f>
        <v>11987.84413142266</v>
      </c>
      <c r="G369" s="5">
        <f>$L$2*B369/Data!C$502+$M$2*C369/Data!D$502+$N$2*D369/Data!E$502+$O$2*E369/Data!F$502</f>
        <v>10072.222921686642</v>
      </c>
      <c r="I369" s="5">
        <f t="shared" si="6"/>
        <v>-72.22292168664171</v>
      </c>
    </row>
    <row r="370" spans="1:9" ht="15">
      <c r="A370" s="2">
        <f>Data!A371</f>
        <v>369</v>
      </c>
      <c r="B370" s="4">
        <f>Data!C$502*Data!C371/Data!C370</f>
        <v>10829.050125981334</v>
      </c>
      <c r="C370" s="4">
        <f>Data!D$502*Data!D371/Data!D370</f>
        <v>5119.66871102759</v>
      </c>
      <c r="D370" s="4">
        <f>Data!E$502*Data!E371/Data!E370</f>
        <v>4157.1662133495365</v>
      </c>
      <c r="E370" s="4">
        <f>Data!F$502*Data!F371/Data!F370</f>
        <v>12231.77634798174</v>
      </c>
      <c r="G370" s="5">
        <f>$L$2*B370/Data!C$502+$M$2*C370/Data!D$502+$N$2*D370/Data!E$502+$O$2*E370/Data!F$502</f>
        <v>9906.359066881478</v>
      </c>
      <c r="I370" s="5">
        <f t="shared" si="6"/>
        <v>93.6409331185223</v>
      </c>
    </row>
    <row r="371" spans="1:9" ht="15">
      <c r="A371" s="2">
        <f>Data!A372</f>
        <v>370</v>
      </c>
      <c r="B371" s="4">
        <f>Data!C$502*Data!C372/Data!C371</f>
        <v>10887.767323267768</v>
      </c>
      <c r="C371" s="4">
        <f>Data!D$502*Data!D372/Data!D371</f>
        <v>5137.066505965594</v>
      </c>
      <c r="D371" s="4">
        <f>Data!E$502*Data!E372/Data!E371</f>
        <v>4173.419761994848</v>
      </c>
      <c r="E371" s="4">
        <f>Data!F$502*Data!F372/Data!F371</f>
        <v>11613.484224035255</v>
      </c>
      <c r="G371" s="5">
        <f>$L$2*B371/Data!C$502+$M$2*C371/Data!D$502+$N$2*D371/Data!E$502+$O$2*E371/Data!F$502</f>
        <v>9838.563728468287</v>
      </c>
      <c r="I371" s="5">
        <f t="shared" si="6"/>
        <v>161.43627153171292</v>
      </c>
    </row>
    <row r="372" spans="1:9" ht="15">
      <c r="A372" s="2">
        <f>Data!A373</f>
        <v>371</v>
      </c>
      <c r="B372" s="4">
        <f>Data!C$502*Data!C373/Data!C372</f>
        <v>10879.772190884409</v>
      </c>
      <c r="C372" s="4">
        <f>Data!D$502*Data!D373/Data!D372</f>
        <v>5132.446656958895</v>
      </c>
      <c r="D372" s="4">
        <f>Data!E$502*Data!E373/Data!E372</f>
        <v>4179.25225633043</v>
      </c>
      <c r="E372" s="4">
        <f>Data!F$502*Data!F373/Data!F372</f>
        <v>11771.08261170479</v>
      </c>
      <c r="G372" s="5">
        <f>$L$2*B372/Data!C$502+$M$2*C372/Data!D$502+$N$2*D372/Data!E$502+$O$2*E372/Data!F$502</f>
        <v>9860.627383677192</v>
      </c>
      <c r="I372" s="5">
        <f t="shared" si="6"/>
        <v>139.37261632280752</v>
      </c>
    </row>
    <row r="373" spans="1:9" ht="15">
      <c r="A373" s="2">
        <f>Data!A374</f>
        <v>372</v>
      </c>
      <c r="B373" s="4">
        <f>Data!C$502*Data!C374/Data!C373</f>
        <v>11413.234858890219</v>
      </c>
      <c r="C373" s="4">
        <f>Data!D$502*Data!D374/Data!D373</f>
        <v>5253.594500008881</v>
      </c>
      <c r="D373" s="4">
        <f>Data!E$502*Data!E374/Data!E373</f>
        <v>4282.988657496513</v>
      </c>
      <c r="E373" s="4">
        <f>Data!F$502*Data!F374/Data!F373</f>
        <v>12127.389244158818</v>
      </c>
      <c r="G373" s="5">
        <f>$L$2*B373/Data!C$502+$M$2*C373/Data!D$502+$N$2*D373/Data!E$502+$O$2*E373/Data!F$502</f>
        <v>10208.053510187772</v>
      </c>
      <c r="I373" s="5">
        <f t="shared" si="6"/>
        <v>-208.0535101877722</v>
      </c>
    </row>
    <row r="374" spans="1:9" ht="15">
      <c r="A374" s="2">
        <f>Data!A375</f>
        <v>373</v>
      </c>
      <c r="B374" s="4">
        <f>Data!C$502*Data!C375/Data!C374</f>
        <v>10979.836971573957</v>
      </c>
      <c r="C374" s="4">
        <f>Data!D$502*Data!D375/Data!D374</f>
        <v>5275.543160410516</v>
      </c>
      <c r="D374" s="4">
        <f>Data!E$502*Data!E375/Data!E374</f>
        <v>4290.207263451096</v>
      </c>
      <c r="E374" s="4">
        <f>Data!F$502*Data!F375/Data!F374</f>
        <v>12198.935651518215</v>
      </c>
      <c r="G374" s="5">
        <f>$L$2*B374/Data!C$502+$M$2*C374/Data!D$502+$N$2*D374/Data!E$502+$O$2*E374/Data!F$502</f>
        <v>10077.065432318628</v>
      </c>
      <c r="I374" s="5">
        <f t="shared" si="6"/>
        <v>-77.06543231862815</v>
      </c>
    </row>
    <row r="375" spans="1:9" ht="15">
      <c r="A375" s="2">
        <f>Data!A376</f>
        <v>374</v>
      </c>
      <c r="B375" s="4">
        <f>Data!C$502*Data!C376/Data!C375</f>
        <v>11054.370105332348</v>
      </c>
      <c r="C375" s="4">
        <f>Data!D$502*Data!D376/Data!D375</f>
        <v>5121.425593795443</v>
      </c>
      <c r="D375" s="4">
        <f>Data!E$502*Data!E376/Data!E375</f>
        <v>4166.5992620766</v>
      </c>
      <c r="E375" s="4">
        <f>Data!F$502*Data!F376/Data!F375</f>
        <v>11607.259265958746</v>
      </c>
      <c r="G375" s="5">
        <f>$L$2*B375/Data!C$502+$M$2*C375/Data!D$502+$N$2*D375/Data!E$502+$O$2*E375/Data!F$502</f>
        <v>9887.345936284773</v>
      </c>
      <c r="I375" s="5">
        <f t="shared" si="6"/>
        <v>112.65406371522658</v>
      </c>
    </row>
    <row r="376" spans="1:9" ht="15">
      <c r="A376" s="2">
        <f>Data!A377</f>
        <v>375</v>
      </c>
      <c r="B376" s="4">
        <f>Data!C$502*Data!C377/Data!C376</f>
        <v>10845.418315014153</v>
      </c>
      <c r="C376" s="4">
        <f>Data!D$502*Data!D377/Data!D376</f>
        <v>5141.5826189305035</v>
      </c>
      <c r="D376" s="4">
        <f>Data!E$502*Data!E377/Data!E376</f>
        <v>4192.084027113359</v>
      </c>
      <c r="E376" s="4">
        <f>Data!F$502*Data!F377/Data!F376</f>
        <v>11821.276947329137</v>
      </c>
      <c r="G376" s="5">
        <f>$L$2*B376/Data!C$502+$M$2*C376/Data!D$502+$N$2*D376/Data!E$502+$O$2*E376/Data!F$502</f>
        <v>9864.830835373854</v>
      </c>
      <c r="I376" s="5">
        <f t="shared" si="6"/>
        <v>135.16916462614608</v>
      </c>
    </row>
    <row r="377" spans="1:9" ht="15">
      <c r="A377" s="2">
        <f>Data!A378</f>
        <v>376</v>
      </c>
      <c r="B377" s="4">
        <f>Data!C$502*Data!C378/Data!C377</f>
        <v>11041.575106120026</v>
      </c>
      <c r="C377" s="4">
        <f>Data!D$502*Data!D378/Data!D377</f>
        <v>4996.472965534385</v>
      </c>
      <c r="D377" s="4">
        <f>Data!E$502*Data!E378/Data!E377</f>
        <v>4078.5175097503356</v>
      </c>
      <c r="E377" s="4">
        <f>Data!F$502*Data!F378/Data!F377</f>
        <v>11561.15968830055</v>
      </c>
      <c r="G377" s="5">
        <f>$L$2*B377/Data!C$502+$M$2*C377/Data!D$502+$N$2*D377/Data!E$502+$O$2*E377/Data!F$502</f>
        <v>9782.054944550386</v>
      </c>
      <c r="I377" s="5">
        <f t="shared" si="6"/>
        <v>217.9450554496143</v>
      </c>
    </row>
    <row r="378" spans="1:9" ht="15">
      <c r="A378" s="2">
        <f>Data!A379</f>
        <v>377</v>
      </c>
      <c r="B378" s="4">
        <f>Data!C$502*Data!C379/Data!C378</f>
        <v>11409.103725665602</v>
      </c>
      <c r="C378" s="4">
        <f>Data!D$502*Data!D379/Data!D378</f>
        <v>5380.714871453902</v>
      </c>
      <c r="D378" s="4">
        <f>Data!E$502*Data!E379/Data!E378</f>
        <v>4371.374945362715</v>
      </c>
      <c r="E378" s="4">
        <f>Data!F$502*Data!F379/Data!F378</f>
        <v>12186.462277851726</v>
      </c>
      <c r="G378" s="5">
        <f>$L$2*B378/Data!C$502+$M$2*C378/Data!D$502+$N$2*D378/Data!E$502+$O$2*E378/Data!F$502</f>
        <v>10310.686321694884</v>
      </c>
      <c r="I378" s="5">
        <f t="shared" si="6"/>
        <v>-310.6863216948841</v>
      </c>
    </row>
    <row r="379" spans="1:9" ht="15">
      <c r="A379" s="2">
        <f>Data!A380</f>
        <v>378</v>
      </c>
      <c r="B379" s="4">
        <f>Data!C$502*Data!C380/Data!C379</f>
        <v>10761.465133361198</v>
      </c>
      <c r="C379" s="4">
        <f>Data!D$502*Data!D380/Data!D379</f>
        <v>5141.190053159228</v>
      </c>
      <c r="D379" s="4">
        <f>Data!E$502*Data!E380/Data!E379</f>
        <v>4202.238258168416</v>
      </c>
      <c r="E379" s="4">
        <f>Data!F$502*Data!F380/Data!F379</f>
        <v>12303.859249057185</v>
      </c>
      <c r="G379" s="5">
        <f>$L$2*B379/Data!C$502+$M$2*C379/Data!D$502+$N$2*D379/Data!E$502+$O$2*E379/Data!F$502</f>
        <v>9916.925874555982</v>
      </c>
      <c r="I379" s="5">
        <f t="shared" si="6"/>
        <v>83.07412544401814</v>
      </c>
    </row>
    <row r="380" spans="1:9" ht="15">
      <c r="A380" s="2">
        <f>Data!A381</f>
        <v>379</v>
      </c>
      <c r="B380" s="4">
        <f>Data!C$502*Data!C381/Data!C380</f>
        <v>11416.442210442276</v>
      </c>
      <c r="C380" s="4">
        <f>Data!D$502*Data!D381/Data!D380</f>
        <v>5331.479497259088</v>
      </c>
      <c r="D380" s="4">
        <f>Data!E$502*Data!E381/Data!E380</f>
        <v>4353.031205346855</v>
      </c>
      <c r="E380" s="4">
        <f>Data!F$502*Data!F381/Data!F380</f>
        <v>12481.270352988962</v>
      </c>
      <c r="G380" s="5">
        <f>$L$2*B380/Data!C$502+$M$2*C380/Data!D$502+$N$2*D380/Data!E$502+$O$2*E380/Data!F$502</f>
        <v>10329.696202009167</v>
      </c>
      <c r="I380" s="5">
        <f t="shared" si="6"/>
        <v>-329.6962020091669</v>
      </c>
    </row>
    <row r="381" spans="1:9" ht="15">
      <c r="A381" s="2">
        <f>Data!A382</f>
        <v>380</v>
      </c>
      <c r="B381" s="4">
        <f>Data!C$502*Data!C382/Data!C381</f>
        <v>10925.546837176642</v>
      </c>
      <c r="C381" s="4">
        <f>Data!D$502*Data!D382/Data!D381</f>
        <v>5170.782513930147</v>
      </c>
      <c r="D381" s="4">
        <f>Data!E$502*Data!E382/Data!E381</f>
        <v>4213.00890682012</v>
      </c>
      <c r="E381" s="4">
        <f>Data!F$502*Data!F382/Data!F381</f>
        <v>11970.176606908317</v>
      </c>
      <c r="G381" s="5">
        <f>$L$2*B381/Data!C$502+$M$2*C381/Data!D$502+$N$2*D381/Data!E$502+$O$2*E381/Data!F$502</f>
        <v>9940.519606648078</v>
      </c>
      <c r="I381" s="5">
        <f t="shared" si="6"/>
        <v>59.48039335192152</v>
      </c>
    </row>
    <row r="382" spans="1:9" ht="15">
      <c r="A382" s="2">
        <f>Data!A383</f>
        <v>381</v>
      </c>
      <c r="B382" s="4">
        <f>Data!C$502*Data!C383/Data!C382</f>
        <v>10915.236287585947</v>
      </c>
      <c r="C382" s="4">
        <f>Data!D$502*Data!D383/Data!D382</f>
        <v>5249.425393965091</v>
      </c>
      <c r="D382" s="4">
        <f>Data!E$502*Data!E383/Data!E382</f>
        <v>4265.538073868642</v>
      </c>
      <c r="E382" s="4">
        <f>Data!F$502*Data!F383/Data!F382</f>
        <v>11910.10267139281</v>
      </c>
      <c r="G382" s="5">
        <f>$L$2*B382/Data!C$502+$M$2*C382/Data!D$502+$N$2*D382/Data!E$502+$O$2*E382/Data!F$502</f>
        <v>9984.595640573585</v>
      </c>
      <c r="I382" s="5">
        <f t="shared" si="6"/>
        <v>15.404359426414885</v>
      </c>
    </row>
    <row r="383" spans="1:9" ht="15">
      <c r="A383" s="2">
        <f>Data!A384</f>
        <v>382</v>
      </c>
      <c r="B383" s="4">
        <f>Data!C$502*Data!C384/Data!C383</f>
        <v>10944.956844728615</v>
      </c>
      <c r="C383" s="4">
        <f>Data!D$502*Data!D384/Data!D383</f>
        <v>5174.639492785308</v>
      </c>
      <c r="D383" s="4">
        <f>Data!E$502*Data!E384/Data!E383</f>
        <v>4205.6648893427955</v>
      </c>
      <c r="E383" s="4">
        <f>Data!F$502*Data!F384/Data!F383</f>
        <v>12212.176658730397</v>
      </c>
      <c r="G383" s="5">
        <f>$L$2*B383/Data!C$502+$M$2*C383/Data!D$502+$N$2*D383/Data!E$502+$O$2*E383/Data!F$502</f>
        <v>9988.364050482622</v>
      </c>
      <c r="I383" s="5">
        <f t="shared" si="6"/>
        <v>11.635949517378322</v>
      </c>
    </row>
    <row r="384" spans="1:9" ht="15">
      <c r="A384" s="2">
        <f>Data!A385</f>
        <v>383</v>
      </c>
      <c r="B384" s="4">
        <f>Data!C$502*Data!C385/Data!C384</f>
        <v>11064.004891244556</v>
      </c>
      <c r="C384" s="4">
        <f>Data!D$502*Data!D385/Data!D384</f>
        <v>5205.398601767114</v>
      </c>
      <c r="D384" s="4">
        <f>Data!E$502*Data!E385/Data!E384</f>
        <v>4236.846144461575</v>
      </c>
      <c r="E384" s="4">
        <f>Data!F$502*Data!F385/Data!F384</f>
        <v>11730.324377827024</v>
      </c>
      <c r="G384" s="5">
        <f>$L$2*B384/Data!C$502+$M$2*C384/Data!D$502+$N$2*D384/Data!E$502+$O$2*E384/Data!F$502</f>
        <v>9976.435472491536</v>
      </c>
      <c r="I384" s="5">
        <f t="shared" si="6"/>
        <v>23.56452750846438</v>
      </c>
    </row>
    <row r="385" spans="1:9" ht="15">
      <c r="A385" s="2">
        <f>Data!A386</f>
        <v>384</v>
      </c>
      <c r="B385" s="4">
        <f>Data!C$502*Data!C386/Data!C385</f>
        <v>11373.91880556704</v>
      </c>
      <c r="C385" s="4">
        <f>Data!D$502*Data!D386/Data!D385</f>
        <v>5334.16849932481</v>
      </c>
      <c r="D385" s="4">
        <f>Data!E$502*Data!E386/Data!E385</f>
        <v>4369.524451516549</v>
      </c>
      <c r="E385" s="4">
        <f>Data!F$502*Data!F386/Data!F385</f>
        <v>12131.986838299985</v>
      </c>
      <c r="G385" s="5">
        <f>$L$2*B385/Data!C$502+$M$2*C385/Data!D$502+$N$2*D385/Data!E$502+$O$2*E385/Data!F$502</f>
        <v>10261.536133937305</v>
      </c>
      <c r="I385" s="5">
        <f t="shared" si="6"/>
        <v>-261.53613393730484</v>
      </c>
    </row>
    <row r="386" spans="1:9" ht="15">
      <c r="A386" s="2">
        <f>Data!A387</f>
        <v>385</v>
      </c>
      <c r="B386" s="4">
        <f>Data!C$502*Data!C387/Data!C386</f>
        <v>10982.481356244012</v>
      </c>
      <c r="C386" s="4">
        <f>Data!D$502*Data!D387/Data!D386</f>
        <v>5253.209223251204</v>
      </c>
      <c r="D386" s="4">
        <f>Data!E$502*Data!E387/Data!E386</f>
        <v>4266.7414541101525</v>
      </c>
      <c r="E386" s="4">
        <f>Data!F$502*Data!F387/Data!F386</f>
        <v>12512.10425387274</v>
      </c>
      <c r="G386" s="5">
        <f>$L$2*B386/Data!C$502+$M$2*C386/Data!D$502+$N$2*D386/Data!E$502+$O$2*E386/Data!F$502</f>
        <v>10111.747420984273</v>
      </c>
      <c r="I386" s="5">
        <f t="shared" si="6"/>
        <v>-111.74742098427305</v>
      </c>
    </row>
    <row r="387" spans="1:9" ht="15">
      <c r="A387" s="2">
        <f>Data!A388</f>
        <v>386</v>
      </c>
      <c r="B387" s="4">
        <f>Data!C$502*Data!C388/Data!C387</f>
        <v>11037.016669294437</v>
      </c>
      <c r="C387" s="4">
        <f>Data!D$502*Data!D388/Data!D387</f>
        <v>5175.389391301409</v>
      </c>
      <c r="D387" s="4">
        <f>Data!E$502*Data!E388/Data!E387</f>
        <v>4206.071656524775</v>
      </c>
      <c r="E387" s="4">
        <f>Data!F$502*Data!F388/Data!F387</f>
        <v>12189.085448194604</v>
      </c>
      <c r="G387" s="5">
        <f>$L$2*B387/Data!C$502+$M$2*C387/Data!D$502+$N$2*D387/Data!E$502+$O$2*E387/Data!F$502</f>
        <v>10018.456026038935</v>
      </c>
      <c r="I387" s="5">
        <f aca="true" t="shared" si="7" ref="I387:I450">10000-G387</f>
        <v>-18.456026038935306</v>
      </c>
    </row>
    <row r="388" spans="1:9" ht="15">
      <c r="A388" s="2">
        <f>Data!A389</f>
        <v>387</v>
      </c>
      <c r="B388" s="4">
        <f>Data!C$502*Data!C389/Data!C388</f>
        <v>11007.560080658764</v>
      </c>
      <c r="C388" s="4">
        <f>Data!D$502*Data!D389/Data!D388</f>
        <v>5246.2238724899435</v>
      </c>
      <c r="D388" s="4">
        <f>Data!E$502*Data!E389/Data!E388</f>
        <v>4238.060462491842</v>
      </c>
      <c r="E388" s="4">
        <f>Data!F$502*Data!F389/Data!F388</f>
        <v>11919.838439913667</v>
      </c>
      <c r="G388" s="5">
        <f>$L$2*B388/Data!C$502+$M$2*C388/Data!D$502+$N$2*D388/Data!E$502+$O$2*E388/Data!F$502</f>
        <v>10011.37359207142</v>
      </c>
      <c r="I388" s="5">
        <f t="shared" si="7"/>
        <v>-11.373592071420717</v>
      </c>
    </row>
    <row r="389" spans="1:9" ht="15">
      <c r="A389" s="2">
        <f>Data!A390</f>
        <v>388</v>
      </c>
      <c r="B389" s="4">
        <f>Data!C$502*Data!C390/Data!C389</f>
        <v>11024.691080620678</v>
      </c>
      <c r="C389" s="4">
        <f>Data!D$502*Data!D390/Data!D389</f>
        <v>5256.161086916312</v>
      </c>
      <c r="D389" s="4">
        <f>Data!E$502*Data!E390/Data!E389</f>
        <v>4264.516724751474</v>
      </c>
      <c r="E389" s="4">
        <f>Data!F$502*Data!F390/Data!F389</f>
        <v>12148.342538670091</v>
      </c>
      <c r="G389" s="5">
        <f>$L$2*B389/Data!C$502+$M$2*C389/Data!D$502+$N$2*D389/Data!E$502+$O$2*E389/Data!F$502</f>
        <v>10067.649355918262</v>
      </c>
      <c r="I389" s="5">
        <f t="shared" si="7"/>
        <v>-67.64935591826179</v>
      </c>
    </row>
    <row r="390" spans="1:9" ht="15">
      <c r="A390" s="2">
        <f>Data!A391</f>
        <v>389</v>
      </c>
      <c r="B390" s="4">
        <f>Data!C$502*Data!C391/Data!C390</f>
        <v>10990.608175141508</v>
      </c>
      <c r="C390" s="4">
        <f>Data!D$502*Data!D391/Data!D390</f>
        <v>5175.7447296668215</v>
      </c>
      <c r="D390" s="4">
        <f>Data!E$502*Data!E391/Data!E390</f>
        <v>4199.532261234477</v>
      </c>
      <c r="E390" s="4">
        <f>Data!F$502*Data!F391/Data!F390</f>
        <v>11828.175823603018</v>
      </c>
      <c r="G390" s="5">
        <f>$L$2*B390/Data!C$502+$M$2*C390/Data!D$502+$N$2*D390/Data!E$502+$O$2*E390/Data!F$502</f>
        <v>9940.153094692232</v>
      </c>
      <c r="I390" s="5">
        <f t="shared" si="7"/>
        <v>59.846905307767884</v>
      </c>
    </row>
    <row r="391" spans="1:9" ht="15">
      <c r="A391" s="2">
        <f>Data!A392</f>
        <v>390</v>
      </c>
      <c r="B391" s="4">
        <f>Data!C$502*Data!C392/Data!C391</f>
        <v>10978.95838214948</v>
      </c>
      <c r="C391" s="4">
        <f>Data!D$502*Data!D392/Data!D391</f>
        <v>5191.53422256352</v>
      </c>
      <c r="D391" s="4">
        <f>Data!E$502*Data!E392/Data!E391</f>
        <v>4194.356237763834</v>
      </c>
      <c r="E391" s="4">
        <f>Data!F$502*Data!F392/Data!F391</f>
        <v>11880.995608572703</v>
      </c>
      <c r="G391" s="5">
        <f>$L$2*B391/Data!C$502+$M$2*C391/Data!D$502+$N$2*D391/Data!E$502+$O$2*E391/Data!F$502</f>
        <v>9952.613806184174</v>
      </c>
      <c r="I391" s="5">
        <f t="shared" si="7"/>
        <v>47.38619381582612</v>
      </c>
    </row>
    <row r="392" spans="1:9" ht="15">
      <c r="A392" s="2">
        <f>Data!A393</f>
        <v>391</v>
      </c>
      <c r="B392" s="4">
        <f>Data!C$502*Data!C393/Data!C392</f>
        <v>11070.205174858667</v>
      </c>
      <c r="C392" s="4">
        <f>Data!D$502*Data!D393/Data!D392</f>
        <v>5180.672253881249</v>
      </c>
      <c r="D392" s="4">
        <f>Data!E$502*Data!E393/Data!E392</f>
        <v>4213.327476928063</v>
      </c>
      <c r="E392" s="4">
        <f>Data!F$502*Data!F393/Data!F392</f>
        <v>11853.98388859272</v>
      </c>
      <c r="G392" s="5">
        <f>$L$2*B392/Data!C$502+$M$2*C392/Data!D$502+$N$2*D392/Data!E$502+$O$2*E392/Data!F$502</f>
        <v>9979.446717657987</v>
      </c>
      <c r="I392" s="5">
        <f t="shared" si="7"/>
        <v>20.553282342012608</v>
      </c>
    </row>
    <row r="393" spans="1:9" ht="15">
      <c r="A393" s="2">
        <f>Data!A394</f>
        <v>392</v>
      </c>
      <c r="B393" s="4">
        <f>Data!C$502*Data!C394/Data!C393</f>
        <v>10797.308433585174</v>
      </c>
      <c r="C393" s="4">
        <f>Data!D$502*Data!D394/Data!D393</f>
        <v>5136.362089487184</v>
      </c>
      <c r="D393" s="4">
        <f>Data!E$502*Data!E394/Data!E393</f>
        <v>4173.324903651053</v>
      </c>
      <c r="E393" s="4">
        <f>Data!F$502*Data!F394/Data!F393</f>
        <v>12357.51693331943</v>
      </c>
      <c r="G393" s="5">
        <f>$L$2*B393/Data!C$502+$M$2*C393/Data!D$502+$N$2*D393/Data!E$502+$O$2*E393/Data!F$502</f>
        <v>9929.244360274988</v>
      </c>
      <c r="I393" s="5">
        <f t="shared" si="7"/>
        <v>70.75563972501186</v>
      </c>
    </row>
    <row r="394" spans="1:9" ht="15">
      <c r="A394" s="2">
        <f>Data!A395</f>
        <v>393</v>
      </c>
      <c r="B394" s="4">
        <f>Data!C$502*Data!C395/Data!C394</f>
        <v>11001.170219237965</v>
      </c>
      <c r="C394" s="4">
        <f>Data!D$502*Data!D395/Data!D394</f>
        <v>5140.67088457298</v>
      </c>
      <c r="D394" s="4">
        <f>Data!E$502*Data!E395/Data!E394</f>
        <v>4199.112449931533</v>
      </c>
      <c r="E394" s="4">
        <f>Data!F$502*Data!F395/Data!F394</f>
        <v>11640.469398606849</v>
      </c>
      <c r="G394" s="5">
        <f>$L$2*B394/Data!C$502+$M$2*C394/Data!D$502+$N$2*D394/Data!E$502+$O$2*E394/Data!F$502</f>
        <v>9892.372849055508</v>
      </c>
      <c r="I394" s="5">
        <f t="shared" si="7"/>
        <v>107.62715094449231</v>
      </c>
    </row>
    <row r="395" spans="1:9" ht="15">
      <c r="A395" s="2">
        <f>Data!A396</f>
        <v>394</v>
      </c>
      <c r="B395" s="4">
        <f>Data!C$502*Data!C396/Data!C395</f>
        <v>11076.184483590552</v>
      </c>
      <c r="C395" s="4">
        <f>Data!D$502*Data!D396/Data!D395</f>
        <v>5264.1057857191845</v>
      </c>
      <c r="D395" s="4">
        <f>Data!E$502*Data!E396/Data!E395</f>
        <v>4239.39335460685</v>
      </c>
      <c r="E395" s="4">
        <f>Data!F$502*Data!F396/Data!F395</f>
        <v>12074.446893201553</v>
      </c>
      <c r="G395" s="5">
        <f>$L$2*B395/Data!C$502+$M$2*C395/Data!D$502+$N$2*D395/Data!E$502+$O$2*E395/Data!F$502</f>
        <v>10072.669822834841</v>
      </c>
      <c r="I395" s="5">
        <f t="shared" si="7"/>
        <v>-72.6698228348414</v>
      </c>
    </row>
    <row r="396" spans="1:9" ht="15">
      <c r="A396" s="2">
        <f>Data!A397</f>
        <v>395</v>
      </c>
      <c r="B396" s="4">
        <f>Data!C$502*Data!C397/Data!C396</f>
        <v>11251.016269095091</v>
      </c>
      <c r="C396" s="4">
        <f>Data!D$502*Data!D397/Data!D396</f>
        <v>5319.558719463678</v>
      </c>
      <c r="D396" s="4">
        <f>Data!E$502*Data!E397/Data!E396</f>
        <v>4292.608003673118</v>
      </c>
      <c r="E396" s="4">
        <f>Data!F$502*Data!F397/Data!F396</f>
        <v>12150.296925071858</v>
      </c>
      <c r="G396" s="5">
        <f>$L$2*B396/Data!C$502+$M$2*C396/Data!D$502+$N$2*D396/Data!E$502+$O$2*E396/Data!F$502</f>
        <v>10193.352906619313</v>
      </c>
      <c r="I396" s="5">
        <f t="shared" si="7"/>
        <v>-193.35290661931322</v>
      </c>
    </row>
    <row r="397" spans="1:9" ht="15">
      <c r="A397" s="2">
        <f>Data!A398</f>
        <v>396</v>
      </c>
      <c r="B397" s="4">
        <f>Data!C$502*Data!C398/Data!C397</f>
        <v>11023.125585663827</v>
      </c>
      <c r="C397" s="4">
        <f>Data!D$502*Data!D398/Data!D397</f>
        <v>5140.441731996956</v>
      </c>
      <c r="D397" s="4">
        <f>Data!E$502*Data!E398/Data!E397</f>
        <v>4232.938965912134</v>
      </c>
      <c r="E397" s="4">
        <f>Data!F$502*Data!F398/Data!F397</f>
        <v>12236.840111804766</v>
      </c>
      <c r="G397" s="5">
        <f>$L$2*B397/Data!C$502+$M$2*C397/Data!D$502+$N$2*D397/Data!E$502+$O$2*E397/Data!F$502</f>
        <v>10007.552268203961</v>
      </c>
      <c r="I397" s="5">
        <f t="shared" si="7"/>
        <v>-7.552268203960921</v>
      </c>
    </row>
    <row r="398" spans="1:9" ht="15">
      <c r="A398" s="2">
        <f>Data!A399</f>
        <v>397</v>
      </c>
      <c r="B398" s="4">
        <f>Data!C$502*Data!C399/Data!C398</f>
        <v>11221.942799495106</v>
      </c>
      <c r="C398" s="4">
        <f>Data!D$502*Data!D399/Data!D398</f>
        <v>5263.131312286804</v>
      </c>
      <c r="D398" s="4">
        <f>Data!E$502*Data!E399/Data!E398</f>
        <v>4313.351920944276</v>
      </c>
      <c r="E398" s="4">
        <f>Data!F$502*Data!F399/Data!F398</f>
        <v>12076.562042833795</v>
      </c>
      <c r="G398" s="5">
        <f>$L$2*B398/Data!C$502+$M$2*C398/Data!D$502+$N$2*D398/Data!E$502+$O$2*E398/Data!F$502</f>
        <v>10142.854067005961</v>
      </c>
      <c r="I398" s="5">
        <f t="shared" si="7"/>
        <v>-142.85406700596104</v>
      </c>
    </row>
    <row r="399" spans="1:9" ht="15">
      <c r="A399" s="2">
        <f>Data!A400</f>
        <v>398</v>
      </c>
      <c r="B399" s="4">
        <f>Data!C$502*Data!C400/Data!C399</f>
        <v>11001.181377220342</v>
      </c>
      <c r="C399" s="4">
        <f>Data!D$502*Data!D400/Data!D399</f>
        <v>5193.996697762735</v>
      </c>
      <c r="D399" s="4">
        <f>Data!E$502*Data!E400/Data!E399</f>
        <v>4183.074009762804</v>
      </c>
      <c r="E399" s="4">
        <f>Data!F$502*Data!F400/Data!F399</f>
        <v>12202.622980940827</v>
      </c>
      <c r="G399" s="5">
        <f>$L$2*B399/Data!C$502+$M$2*C399/Data!D$502+$N$2*D399/Data!E$502+$O$2*E399/Data!F$502</f>
        <v>10013.00640211423</v>
      </c>
      <c r="I399" s="5">
        <f t="shared" si="7"/>
        <v>-13.006402114229786</v>
      </c>
    </row>
    <row r="400" spans="1:9" ht="15">
      <c r="A400" s="2">
        <f>Data!A401</f>
        <v>399</v>
      </c>
      <c r="B400" s="4">
        <f>Data!C$502*Data!C401/Data!C400</f>
        <v>10932.001530898197</v>
      </c>
      <c r="C400" s="4">
        <f>Data!D$502*Data!D401/Data!D400</f>
        <v>5181.28793986453</v>
      </c>
      <c r="D400" s="4">
        <f>Data!E$502*Data!E401/Data!E400</f>
        <v>4194.349380064557</v>
      </c>
      <c r="E400" s="4">
        <f>Data!F$502*Data!F401/Data!F400</f>
        <v>11876.151823970271</v>
      </c>
      <c r="G400" s="5">
        <f>$L$2*B400/Data!C$502+$M$2*C400/Data!D$502+$N$2*D400/Data!E$502+$O$2*E400/Data!F$502</f>
        <v>9928.849552502797</v>
      </c>
      <c r="I400" s="5">
        <f t="shared" si="7"/>
        <v>71.15044749720255</v>
      </c>
    </row>
    <row r="401" spans="1:9" ht="15">
      <c r="A401" s="2">
        <f>Data!A402</f>
        <v>400</v>
      </c>
      <c r="B401" s="4">
        <f>Data!C$502*Data!C402/Data!C401</f>
        <v>11059.31076978954</v>
      </c>
      <c r="C401" s="4">
        <f>Data!D$502*Data!D402/Data!D401</f>
        <v>5239.112002253633</v>
      </c>
      <c r="D401" s="4">
        <f>Data!E$502*Data!E402/Data!E401</f>
        <v>4289.275642464865</v>
      </c>
      <c r="E401" s="4">
        <f>Data!F$502*Data!F402/Data!F401</f>
        <v>12034.304553411546</v>
      </c>
      <c r="G401" s="5">
        <f>$L$2*B401/Data!C$502+$M$2*C401/Data!D$502+$N$2*D401/Data!E$502+$O$2*E401/Data!F$502</f>
        <v>10057.233044997292</v>
      </c>
      <c r="I401" s="5">
        <f t="shared" si="7"/>
        <v>-57.23304499729238</v>
      </c>
    </row>
    <row r="402" spans="1:9" ht="15">
      <c r="A402" s="2">
        <f>Data!A403</f>
        <v>401</v>
      </c>
      <c r="B402" s="4">
        <f>Data!C$502*Data!C403/Data!C402</f>
        <v>11096.094703139179</v>
      </c>
      <c r="C402" s="4">
        <f>Data!D$502*Data!D403/Data!D402</f>
        <v>5168.894716943914</v>
      </c>
      <c r="D402" s="4">
        <f>Data!E$502*Data!E403/Data!E402</f>
        <v>4213.902143832224</v>
      </c>
      <c r="E402" s="4">
        <f>Data!F$502*Data!F403/Data!F402</f>
        <v>11972.674442388192</v>
      </c>
      <c r="G402" s="5">
        <f>$L$2*B402/Data!C$502+$M$2*C402/Data!D$502+$N$2*D402/Data!E$502+$O$2*E402/Data!F$502</f>
        <v>10001.950551954455</v>
      </c>
      <c r="I402" s="5">
        <f t="shared" si="7"/>
        <v>-1.9505519544545677</v>
      </c>
    </row>
    <row r="403" spans="1:9" ht="15">
      <c r="A403" s="2">
        <f>Data!A404</f>
        <v>402</v>
      </c>
      <c r="B403" s="4">
        <f>Data!C$502*Data!C404/Data!C403</f>
        <v>11058.86896840598</v>
      </c>
      <c r="C403" s="4">
        <f>Data!D$502*Data!D404/Data!D403</f>
        <v>5231.957591683607</v>
      </c>
      <c r="D403" s="4">
        <f>Data!E$502*Data!E404/Data!E403</f>
        <v>4268.533194733799</v>
      </c>
      <c r="E403" s="4">
        <f>Data!F$502*Data!F404/Data!F403</f>
        <v>12292.575621736269</v>
      </c>
      <c r="G403" s="5">
        <f>$L$2*B403/Data!C$502+$M$2*C403/Data!D$502+$N$2*D403/Data!E$502+$O$2*E403/Data!F$502</f>
        <v>10091.057198560158</v>
      </c>
      <c r="I403" s="5">
        <f t="shared" si="7"/>
        <v>-91.05719856015821</v>
      </c>
    </row>
    <row r="404" spans="1:9" ht="15">
      <c r="A404" s="2">
        <f>Data!A405</f>
        <v>403</v>
      </c>
      <c r="B404" s="4">
        <f>Data!C$502*Data!C405/Data!C404</f>
        <v>11004.866699219507</v>
      </c>
      <c r="C404" s="4">
        <f>Data!D$502*Data!D405/Data!D404</f>
        <v>5196.146829956989</v>
      </c>
      <c r="D404" s="4">
        <f>Data!E$502*Data!E405/Data!E404</f>
        <v>4256.136608841331</v>
      </c>
      <c r="E404" s="4">
        <f>Data!F$502*Data!F405/Data!F404</f>
        <v>12033.291105048016</v>
      </c>
      <c r="G404" s="5">
        <f>$L$2*B404/Data!C$502+$M$2*C404/Data!D$502+$N$2*D404/Data!E$502+$O$2*E404/Data!F$502</f>
        <v>10004.663901479404</v>
      </c>
      <c r="I404" s="5">
        <f t="shared" si="7"/>
        <v>-4.663901479403648</v>
      </c>
    </row>
    <row r="405" spans="1:9" ht="15">
      <c r="A405" s="2">
        <f>Data!A406</f>
        <v>404</v>
      </c>
      <c r="B405" s="4">
        <f>Data!C$502*Data!C406/Data!C405</f>
        <v>10977.857872301745</v>
      </c>
      <c r="C405" s="4">
        <f>Data!D$502*Data!D406/Data!D405</f>
        <v>5194.354738605019</v>
      </c>
      <c r="D405" s="4">
        <f>Data!E$502*Data!E406/Data!E405</f>
        <v>4213.141536561768</v>
      </c>
      <c r="E405" s="4">
        <f>Data!F$502*Data!F406/Data!F405</f>
        <v>11968.17994876342</v>
      </c>
      <c r="G405" s="5">
        <f>$L$2*B405/Data!C$502+$M$2*C405/Data!D$502+$N$2*D405/Data!E$502+$O$2*E405/Data!F$502</f>
        <v>9972.809722989048</v>
      </c>
      <c r="I405" s="5">
        <f t="shared" si="7"/>
        <v>27.19027701095183</v>
      </c>
    </row>
    <row r="406" spans="1:9" ht="15">
      <c r="A406" s="2">
        <f>Data!A407</f>
        <v>405</v>
      </c>
      <c r="B406" s="4">
        <f>Data!C$502*Data!C407/Data!C406</f>
        <v>11226.739814026847</v>
      </c>
      <c r="C406" s="4">
        <f>Data!D$502*Data!D407/Data!D406</f>
        <v>5306.450068174724</v>
      </c>
      <c r="D406" s="4">
        <f>Data!E$502*Data!E407/Data!E406</f>
        <v>4288.707970935888</v>
      </c>
      <c r="E406" s="4">
        <f>Data!F$502*Data!F407/Data!F406</f>
        <v>12179.276784156524</v>
      </c>
      <c r="G406" s="5">
        <f>$L$2*B406/Data!C$502+$M$2*C406/Data!D$502+$N$2*D406/Data!E$502+$O$2*E406/Data!F$502</f>
        <v>10180.880384299619</v>
      </c>
      <c r="I406" s="5">
        <f t="shared" si="7"/>
        <v>-180.88038429961853</v>
      </c>
    </row>
    <row r="407" spans="1:9" ht="15">
      <c r="A407" s="2">
        <f>Data!A408</f>
        <v>406</v>
      </c>
      <c r="B407" s="4">
        <f>Data!C$502*Data!C408/Data!C407</f>
        <v>10816.233061294817</v>
      </c>
      <c r="C407" s="4">
        <f>Data!D$502*Data!D408/Data!D407</f>
        <v>5235.044163784089</v>
      </c>
      <c r="D407" s="4">
        <f>Data!E$502*Data!E408/Data!E407</f>
        <v>4231.478932936993</v>
      </c>
      <c r="E407" s="4">
        <f>Data!F$502*Data!F408/Data!F407</f>
        <v>12052.01193474959</v>
      </c>
      <c r="G407" s="5">
        <f>$L$2*B407/Data!C$502+$M$2*C407/Data!D$502+$N$2*D407/Data!E$502+$O$2*E407/Data!F$502</f>
        <v>9955.945666005908</v>
      </c>
      <c r="I407" s="5">
        <f t="shared" si="7"/>
        <v>44.0543339940923</v>
      </c>
    </row>
    <row r="408" spans="1:9" ht="15">
      <c r="A408" s="2">
        <f>Data!A409</f>
        <v>407</v>
      </c>
      <c r="B408" s="4">
        <f>Data!C$502*Data!C409/Data!C408</f>
        <v>11067.156833300167</v>
      </c>
      <c r="C408" s="4">
        <f>Data!D$502*Data!D409/Data!D408</f>
        <v>5205.134579140713</v>
      </c>
      <c r="D408" s="4">
        <f>Data!E$502*Data!E409/Data!E408</f>
        <v>4210.378499007942</v>
      </c>
      <c r="E408" s="4">
        <f>Data!F$502*Data!F409/Data!F408</f>
        <v>11870.973721487286</v>
      </c>
      <c r="G408" s="5">
        <f>$L$2*B408/Data!C$502+$M$2*C408/Data!D$502+$N$2*D408/Data!E$502+$O$2*E408/Data!F$502</f>
        <v>9994.59388981499</v>
      </c>
      <c r="I408" s="5">
        <f t="shared" si="7"/>
        <v>5.406110185009311</v>
      </c>
    </row>
    <row r="409" spans="1:9" ht="15">
      <c r="A409" s="2">
        <f>Data!A410</f>
        <v>408</v>
      </c>
      <c r="B409" s="4">
        <f>Data!C$502*Data!C410/Data!C409</f>
        <v>10918.493524626983</v>
      </c>
      <c r="C409" s="4">
        <f>Data!D$502*Data!D410/Data!D409</f>
        <v>5142.218839701473</v>
      </c>
      <c r="D409" s="4">
        <f>Data!E$502*Data!E410/Data!E409</f>
        <v>4147.366793444076</v>
      </c>
      <c r="E409" s="4">
        <f>Data!F$502*Data!F410/Data!F409</f>
        <v>11758.602318984227</v>
      </c>
      <c r="G409" s="5">
        <f>$L$2*B409/Data!C$502+$M$2*C409/Data!D$502+$N$2*D409/Data!E$502+$O$2*E409/Data!F$502</f>
        <v>9870.698198683316</v>
      </c>
      <c r="I409" s="5">
        <f t="shared" si="7"/>
        <v>129.30180131668385</v>
      </c>
    </row>
    <row r="410" spans="1:9" ht="15">
      <c r="A410" s="2">
        <f>Data!A411</f>
        <v>409</v>
      </c>
      <c r="B410" s="4">
        <f>Data!C$502*Data!C411/Data!C410</f>
        <v>11134.625123020145</v>
      </c>
      <c r="C410" s="4">
        <f>Data!D$502*Data!D411/Data!D410</f>
        <v>5210.31769465083</v>
      </c>
      <c r="D410" s="4">
        <f>Data!E$502*Data!E411/Data!E410</f>
        <v>4240.145102589224</v>
      </c>
      <c r="E410" s="4">
        <f>Data!F$502*Data!F411/Data!F410</f>
        <v>12083.92205106574</v>
      </c>
      <c r="G410" s="5">
        <f>$L$2*B410/Data!C$502+$M$2*C410/Data!D$502+$N$2*D410/Data!E$502+$O$2*E410/Data!F$502</f>
        <v>10064.585113793142</v>
      </c>
      <c r="I410" s="5">
        <f t="shared" si="7"/>
        <v>-64.58511379314223</v>
      </c>
    </row>
    <row r="411" spans="1:9" ht="15">
      <c r="A411" s="2">
        <f>Data!A412</f>
        <v>410</v>
      </c>
      <c r="B411" s="4">
        <f>Data!C$502*Data!C412/Data!C411</f>
        <v>10984.506730775354</v>
      </c>
      <c r="C411" s="4">
        <f>Data!D$502*Data!D412/Data!D411</f>
        <v>5189.731585377615</v>
      </c>
      <c r="D411" s="4">
        <f>Data!E$502*Data!E412/Data!E411</f>
        <v>4245.887601749122</v>
      </c>
      <c r="E411" s="4">
        <f>Data!F$502*Data!F412/Data!F411</f>
        <v>12190.314294095477</v>
      </c>
      <c r="G411" s="5">
        <f>$L$2*B411/Data!C$502+$M$2*C411/Data!D$502+$N$2*D411/Data!E$502+$O$2*E411/Data!F$502</f>
        <v>10017.303391781903</v>
      </c>
      <c r="I411" s="5">
        <f t="shared" si="7"/>
        <v>-17.303391781902974</v>
      </c>
    </row>
    <row r="412" spans="1:9" ht="15">
      <c r="A412" s="2">
        <f>Data!A413</f>
        <v>411</v>
      </c>
      <c r="B412" s="4">
        <f>Data!C$502*Data!C413/Data!C412</f>
        <v>11078.921762537619</v>
      </c>
      <c r="C412" s="4">
        <f>Data!D$502*Data!D413/Data!D412</f>
        <v>5200.430142146525</v>
      </c>
      <c r="D412" s="4">
        <f>Data!E$502*Data!E413/Data!E412</f>
        <v>4274.644852410741</v>
      </c>
      <c r="E412" s="4">
        <f>Data!F$502*Data!F413/Data!F412</f>
        <v>12148.349877165461</v>
      </c>
      <c r="G412" s="5">
        <f>$L$2*B412/Data!C$502+$M$2*C412/Data!D$502+$N$2*D412/Data!E$502+$O$2*E412/Data!F$502</f>
        <v>10057.556492508946</v>
      </c>
      <c r="I412" s="5">
        <f t="shared" si="7"/>
        <v>-57.55649250894567</v>
      </c>
    </row>
    <row r="413" spans="1:9" ht="15">
      <c r="A413" s="2">
        <f>Data!A414</f>
        <v>412</v>
      </c>
      <c r="B413" s="4">
        <f>Data!C$502*Data!C414/Data!C413</f>
        <v>11102.625142041095</v>
      </c>
      <c r="C413" s="4">
        <f>Data!D$502*Data!D414/Data!D413</f>
        <v>5226.931241956242</v>
      </c>
      <c r="D413" s="4">
        <f>Data!E$502*Data!E414/Data!E413</f>
        <v>4228.708002607196</v>
      </c>
      <c r="E413" s="4">
        <f>Data!F$502*Data!F414/Data!F413</f>
        <v>12119.79586162885</v>
      </c>
      <c r="G413" s="5">
        <f>$L$2*B413/Data!C$502+$M$2*C413/Data!D$502+$N$2*D413/Data!E$502+$O$2*E413/Data!F$502</f>
        <v>10065.832188150678</v>
      </c>
      <c r="I413" s="5">
        <f t="shared" si="7"/>
        <v>-65.83218815067812</v>
      </c>
    </row>
    <row r="414" spans="1:9" ht="15">
      <c r="A414" s="2">
        <f>Data!A415</f>
        <v>413</v>
      </c>
      <c r="B414" s="4">
        <f>Data!C$502*Data!C415/Data!C414</f>
        <v>11017.088787669345</v>
      </c>
      <c r="C414" s="4">
        <f>Data!D$502*Data!D415/Data!D414</f>
        <v>5240.642231037461</v>
      </c>
      <c r="D414" s="4">
        <f>Data!E$502*Data!E415/Data!E414</f>
        <v>4243.967931333799</v>
      </c>
      <c r="E414" s="4">
        <f>Data!F$502*Data!F415/Data!F414</f>
        <v>11979.352219757027</v>
      </c>
      <c r="G414" s="5">
        <f>$L$2*B414/Data!C$502+$M$2*C414/Data!D$502+$N$2*D414/Data!E$502+$O$2*E414/Data!F$502</f>
        <v>10022.920792257491</v>
      </c>
      <c r="I414" s="5">
        <f t="shared" si="7"/>
        <v>-22.920792257491485</v>
      </c>
    </row>
    <row r="415" spans="1:9" ht="15">
      <c r="A415" s="2">
        <f>Data!A416</f>
        <v>414</v>
      </c>
      <c r="B415" s="4">
        <f>Data!C$502*Data!C416/Data!C415</f>
        <v>11057.162750608311</v>
      </c>
      <c r="C415" s="4">
        <f>Data!D$502*Data!D416/Data!D415</f>
        <v>5256.518646003521</v>
      </c>
      <c r="D415" s="4">
        <f>Data!E$502*Data!E416/Data!E415</f>
        <v>4280.13164547739</v>
      </c>
      <c r="E415" s="4">
        <f>Data!F$502*Data!F416/Data!F415</f>
        <v>12048.858365657537</v>
      </c>
      <c r="G415" s="5">
        <f>$L$2*B415/Data!C$502+$M$2*C415/Data!D$502+$N$2*D415/Data!E$502+$O$2*E415/Data!F$502</f>
        <v>10066.762585158478</v>
      </c>
      <c r="I415" s="5">
        <f t="shared" si="7"/>
        <v>-66.76258515847803</v>
      </c>
    </row>
    <row r="416" spans="1:9" ht="15">
      <c r="A416" s="2">
        <f>Data!A417</f>
        <v>415</v>
      </c>
      <c r="B416" s="4">
        <f>Data!C$502*Data!C417/Data!C416</f>
        <v>10853.296296698843</v>
      </c>
      <c r="C416" s="4">
        <f>Data!D$502*Data!D417/Data!D416</f>
        <v>5046.302077942445</v>
      </c>
      <c r="D416" s="4">
        <f>Data!E$502*Data!E417/Data!E416</f>
        <v>4155.115095544622</v>
      </c>
      <c r="E416" s="4">
        <f>Data!F$502*Data!F417/Data!F416</f>
        <v>11914.379256875276</v>
      </c>
      <c r="G416" s="5">
        <f>$L$2*B416/Data!C$502+$M$2*C416/Data!D$502+$N$2*D416/Data!E$502+$O$2*E416/Data!F$502</f>
        <v>9819.450864315957</v>
      </c>
      <c r="I416" s="5">
        <f t="shared" si="7"/>
        <v>180.549135684043</v>
      </c>
    </row>
    <row r="417" spans="1:9" ht="15">
      <c r="A417" s="2">
        <f>Data!A418</f>
        <v>416</v>
      </c>
      <c r="B417" s="4">
        <f>Data!C$502*Data!C418/Data!C417</f>
        <v>10826.606654106268</v>
      </c>
      <c r="C417" s="4">
        <f>Data!D$502*Data!D418/Data!D417</f>
        <v>5202.455859551651</v>
      </c>
      <c r="D417" s="4">
        <f>Data!E$502*Data!E418/Data!E417</f>
        <v>4203.9570900792905</v>
      </c>
      <c r="E417" s="4">
        <f>Data!F$502*Data!F418/Data!F417</f>
        <v>11808.296327141989</v>
      </c>
      <c r="G417" s="5">
        <f>$L$2*B417/Data!C$502+$M$2*C417/Data!D$502+$N$2*D417/Data!E$502+$O$2*E417/Data!F$502</f>
        <v>9893.790101484348</v>
      </c>
      <c r="I417" s="5">
        <f t="shared" si="7"/>
        <v>106.20989851565173</v>
      </c>
    </row>
    <row r="418" spans="1:9" ht="15">
      <c r="A418" s="2">
        <f>Data!A419</f>
        <v>417</v>
      </c>
      <c r="B418" s="4">
        <f>Data!C$502*Data!C419/Data!C418</f>
        <v>11043.428531527577</v>
      </c>
      <c r="C418" s="4">
        <f>Data!D$502*Data!D419/Data!D418</f>
        <v>5183.16503444604</v>
      </c>
      <c r="D418" s="4">
        <f>Data!E$502*Data!E419/Data!E418</f>
        <v>4227.810468200217</v>
      </c>
      <c r="E418" s="4">
        <f>Data!F$502*Data!F419/Data!F418</f>
        <v>12051.499633341233</v>
      </c>
      <c r="G418" s="5">
        <f>$L$2*B418/Data!C$502+$M$2*C418/Data!D$502+$N$2*D418/Data!E$502+$O$2*E418/Data!F$502</f>
        <v>10007.496063186274</v>
      </c>
      <c r="I418" s="5">
        <f t="shared" si="7"/>
        <v>-7.496063186274114</v>
      </c>
    </row>
    <row r="419" spans="1:9" ht="15">
      <c r="A419" s="2">
        <f>Data!A420</f>
        <v>418</v>
      </c>
      <c r="B419" s="4">
        <f>Data!C$502*Data!C420/Data!C419</f>
        <v>10894.611958684007</v>
      </c>
      <c r="C419" s="4">
        <f>Data!D$502*Data!D420/Data!D419</f>
        <v>5117.720023942022</v>
      </c>
      <c r="D419" s="4">
        <f>Data!E$502*Data!E420/Data!E419</f>
        <v>4146.984806074684</v>
      </c>
      <c r="E419" s="4">
        <f>Data!F$502*Data!F420/Data!F419</f>
        <v>12035.510325600962</v>
      </c>
      <c r="G419" s="5">
        <f>$L$2*B419/Data!C$502+$M$2*C419/Data!D$502+$N$2*D419/Data!E$502+$O$2*E419/Data!F$502</f>
        <v>9893.92514432278</v>
      </c>
      <c r="I419" s="5">
        <f t="shared" si="7"/>
        <v>106.0748556772196</v>
      </c>
    </row>
    <row r="420" spans="1:9" ht="15">
      <c r="A420" s="2">
        <f>Data!A421</f>
        <v>419</v>
      </c>
      <c r="B420" s="4">
        <f>Data!C$502*Data!C421/Data!C420</f>
        <v>11082.75378364583</v>
      </c>
      <c r="C420" s="4">
        <f>Data!D$502*Data!D421/Data!D420</f>
        <v>5172.412153171356</v>
      </c>
      <c r="D420" s="4">
        <f>Data!E$502*Data!E421/Data!E420</f>
        <v>4203.498921433305</v>
      </c>
      <c r="E420" s="4">
        <f>Data!F$502*Data!F421/Data!F420</f>
        <v>11904.657606535733</v>
      </c>
      <c r="G420" s="5">
        <f>$L$2*B420/Data!C$502+$M$2*C420/Data!D$502+$N$2*D420/Data!E$502+$O$2*E420/Data!F$502</f>
        <v>9985.348258859813</v>
      </c>
      <c r="I420" s="5">
        <f t="shared" si="7"/>
        <v>14.651741140187369</v>
      </c>
    </row>
    <row r="421" spans="1:9" ht="15">
      <c r="A421" s="2">
        <f>Data!A422</f>
        <v>420</v>
      </c>
      <c r="B421" s="4">
        <f>Data!C$502*Data!C422/Data!C421</f>
        <v>11062.183817139306</v>
      </c>
      <c r="C421" s="4">
        <f>Data!D$502*Data!D422/Data!D421</f>
        <v>5206.521614260956</v>
      </c>
      <c r="D421" s="4">
        <f>Data!E$502*Data!E422/Data!E421</f>
        <v>4282.417306442803</v>
      </c>
      <c r="E421" s="4">
        <f>Data!F$502*Data!F422/Data!F421</f>
        <v>11847.630452584734</v>
      </c>
      <c r="G421" s="5">
        <f>$L$2*B421/Data!C$502+$M$2*C421/Data!D$502+$N$2*D421/Data!E$502+$O$2*E421/Data!F$502</f>
        <v>10006.744689197916</v>
      </c>
      <c r="I421" s="5">
        <f t="shared" si="7"/>
        <v>-6.744689197916159</v>
      </c>
    </row>
    <row r="422" spans="1:9" ht="15">
      <c r="A422" s="2">
        <f>Data!A423</f>
        <v>421</v>
      </c>
      <c r="B422" s="4">
        <f>Data!C$502*Data!C423/Data!C422</f>
        <v>11067.735713921595</v>
      </c>
      <c r="C422" s="4">
        <f>Data!D$502*Data!D423/Data!D422</f>
        <v>5195.71564847766</v>
      </c>
      <c r="D422" s="4">
        <f>Data!E$502*Data!E423/Data!E422</f>
        <v>4230.8828167149795</v>
      </c>
      <c r="E422" s="4">
        <f>Data!F$502*Data!F423/Data!F422</f>
        <v>12370.007293448893</v>
      </c>
      <c r="G422" s="5">
        <f>$L$2*B422/Data!C$502+$M$2*C422/Data!D$502+$N$2*D422/Data!E$502+$O$2*E422/Data!F$502</f>
        <v>10077.34487708211</v>
      </c>
      <c r="I422" s="5">
        <f t="shared" si="7"/>
        <v>-77.34487708211054</v>
      </c>
    </row>
    <row r="423" spans="1:9" ht="15">
      <c r="A423" s="2">
        <f>Data!A424</f>
        <v>422</v>
      </c>
      <c r="B423" s="4">
        <f>Data!C$502*Data!C424/Data!C423</f>
        <v>11015.174600726541</v>
      </c>
      <c r="C423" s="4">
        <f>Data!D$502*Data!D424/Data!D423</f>
        <v>5184.495888334074</v>
      </c>
      <c r="D423" s="4">
        <f>Data!E$502*Data!E424/Data!E423</f>
        <v>4259.41213585482</v>
      </c>
      <c r="E423" s="4">
        <f>Data!F$502*Data!F424/Data!F423</f>
        <v>12188.500571433833</v>
      </c>
      <c r="G423" s="5">
        <f>$L$2*B423/Data!C$502+$M$2*C423/Data!D$502+$N$2*D423/Data!E$502+$O$2*E423/Data!F$502</f>
        <v>10028.30826610993</v>
      </c>
      <c r="I423" s="5">
        <f t="shared" si="7"/>
        <v>-28.308266109930628</v>
      </c>
    </row>
    <row r="424" spans="1:9" ht="15">
      <c r="A424" s="2">
        <f>Data!A425</f>
        <v>423</v>
      </c>
      <c r="B424" s="4">
        <f>Data!C$502*Data!C425/Data!C424</f>
        <v>10904.76062239285</v>
      </c>
      <c r="C424" s="4">
        <f>Data!D$502*Data!D425/Data!D424</f>
        <v>5157.594317337078</v>
      </c>
      <c r="D424" s="4">
        <f>Data!E$502*Data!E425/Data!E424</f>
        <v>4160.157585954515</v>
      </c>
      <c r="E424" s="4">
        <f>Data!F$502*Data!F425/Data!F424</f>
        <v>12091.605847889672</v>
      </c>
      <c r="G424" s="5">
        <f>$L$2*B424/Data!C$502+$M$2*C424/Data!D$502+$N$2*D424/Data!E$502+$O$2*E424/Data!F$502</f>
        <v>9933.086512336436</v>
      </c>
      <c r="I424" s="5">
        <f t="shared" si="7"/>
        <v>66.9134876635635</v>
      </c>
    </row>
    <row r="425" spans="1:9" ht="15">
      <c r="A425" s="2">
        <f>Data!A426</f>
        <v>424</v>
      </c>
      <c r="B425" s="4">
        <f>Data!C$502*Data!C426/Data!C425</f>
        <v>10933.055407947331</v>
      </c>
      <c r="C425" s="4">
        <f>Data!D$502*Data!D426/Data!D425</f>
        <v>5240.34005260004</v>
      </c>
      <c r="D425" s="4">
        <f>Data!E$502*Data!E426/Data!E425</f>
        <v>4268.348310426507</v>
      </c>
      <c r="E425" s="4">
        <f>Data!F$502*Data!F426/Data!F425</f>
        <v>11814.485585326736</v>
      </c>
      <c r="G425" s="5">
        <f>$L$2*B425/Data!C$502+$M$2*C425/Data!D$502+$N$2*D425/Data!E$502+$O$2*E425/Data!F$502</f>
        <v>9970.555129332093</v>
      </c>
      <c r="I425" s="5">
        <f t="shared" si="7"/>
        <v>29.444870667906798</v>
      </c>
    </row>
    <row r="426" spans="1:9" ht="15">
      <c r="A426" s="2">
        <f>Data!A427</f>
        <v>425</v>
      </c>
      <c r="B426" s="4">
        <f>Data!C$502*Data!C427/Data!C426</f>
        <v>11011.067132860591</v>
      </c>
      <c r="C426" s="4">
        <f>Data!D$502*Data!D427/Data!D426</f>
        <v>5121.8465259091745</v>
      </c>
      <c r="D426" s="4">
        <f>Data!E$502*Data!E427/Data!E426</f>
        <v>4168.594686829691</v>
      </c>
      <c r="E426" s="4">
        <f>Data!F$502*Data!F427/Data!F426</f>
        <v>12197.83451616808</v>
      </c>
      <c r="G426" s="5">
        <f>$L$2*B426/Data!C$502+$M$2*C426/Data!D$502+$N$2*D426/Data!E$502+$O$2*E426/Data!F$502</f>
        <v>9970.721665476085</v>
      </c>
      <c r="I426" s="5">
        <f t="shared" si="7"/>
        <v>29.278334523914964</v>
      </c>
    </row>
    <row r="427" spans="1:9" ht="15">
      <c r="A427" s="2">
        <f>Data!A428</f>
        <v>426</v>
      </c>
      <c r="B427" s="4">
        <f>Data!C$502*Data!C428/Data!C427</f>
        <v>11212.398887452302</v>
      </c>
      <c r="C427" s="4">
        <f>Data!D$502*Data!D428/Data!D427</f>
        <v>5218.936717977923</v>
      </c>
      <c r="D427" s="4">
        <f>Data!E$502*Data!E428/Data!E427</f>
        <v>4219.921644778204</v>
      </c>
      <c r="E427" s="4">
        <f>Data!F$502*Data!F428/Data!F427</f>
        <v>11927.972883204475</v>
      </c>
      <c r="G427" s="5">
        <f>$L$2*B427/Data!C$502+$M$2*C427/Data!D$502+$N$2*D427/Data!E$502+$O$2*E427/Data!F$502</f>
        <v>10067.023303605783</v>
      </c>
      <c r="I427" s="5">
        <f t="shared" si="7"/>
        <v>-67.02330360578344</v>
      </c>
    </row>
    <row r="428" spans="1:9" ht="15">
      <c r="A428" s="2">
        <f>Data!A429</f>
        <v>427</v>
      </c>
      <c r="B428" s="4">
        <f>Data!C$502*Data!C429/Data!C428</f>
        <v>10676.963961823007</v>
      </c>
      <c r="C428" s="4">
        <f>Data!D$502*Data!D429/Data!D428</f>
        <v>5120.284155922139</v>
      </c>
      <c r="D428" s="4">
        <f>Data!E$502*Data!E429/Data!E428</f>
        <v>4130.560158057982</v>
      </c>
      <c r="E428" s="4">
        <f>Data!F$502*Data!F429/Data!F428</f>
        <v>12130.704996764549</v>
      </c>
      <c r="G428" s="5">
        <f>$L$2*B428/Data!C$502+$M$2*C428/Data!D$502+$N$2*D428/Data!E$502+$O$2*E428/Data!F$502</f>
        <v>9828.390306159079</v>
      </c>
      <c r="I428" s="5">
        <f t="shared" si="7"/>
        <v>171.60969384092095</v>
      </c>
    </row>
    <row r="429" spans="1:9" ht="15">
      <c r="A429" s="2">
        <f>Data!A430</f>
        <v>428</v>
      </c>
      <c r="B429" s="4">
        <f>Data!C$502*Data!C430/Data!C429</f>
        <v>11085.71090452677</v>
      </c>
      <c r="C429" s="4">
        <f>Data!D$502*Data!D430/Data!D429</f>
        <v>5171.308864359721</v>
      </c>
      <c r="D429" s="4">
        <f>Data!E$502*Data!E430/Data!E429</f>
        <v>4230.388665991009</v>
      </c>
      <c r="E429" s="4">
        <f>Data!F$502*Data!F430/Data!F429</f>
        <v>11751.259152279175</v>
      </c>
      <c r="G429" s="5">
        <f>$L$2*B429/Data!C$502+$M$2*C429/Data!D$502+$N$2*D429/Data!E$502+$O$2*E429/Data!F$502</f>
        <v>9966.593750142183</v>
      </c>
      <c r="I429" s="5">
        <f t="shared" si="7"/>
        <v>33.406249857816874</v>
      </c>
    </row>
    <row r="430" spans="1:9" ht="15">
      <c r="A430" s="2">
        <f>Data!A431</f>
        <v>429</v>
      </c>
      <c r="B430" s="4">
        <f>Data!C$502*Data!C431/Data!C430</f>
        <v>11030.532763445904</v>
      </c>
      <c r="C430" s="4">
        <f>Data!D$502*Data!D431/Data!D430</f>
        <v>5152.524516809582</v>
      </c>
      <c r="D430" s="4">
        <f>Data!E$502*Data!E431/Data!E430</f>
        <v>4193.079221649463</v>
      </c>
      <c r="E430" s="4">
        <f>Data!F$502*Data!F431/Data!F430</f>
        <v>11870.889732882131</v>
      </c>
      <c r="G430" s="5">
        <f>$L$2*B430/Data!C$502+$M$2*C430/Data!D$502+$N$2*D430/Data!E$502+$O$2*E430/Data!F$502</f>
        <v>9946.826480554819</v>
      </c>
      <c r="I430" s="5">
        <f t="shared" si="7"/>
        <v>53.17351944518123</v>
      </c>
    </row>
    <row r="431" spans="1:9" ht="15">
      <c r="A431" s="2">
        <f>Data!A432</f>
        <v>430</v>
      </c>
      <c r="B431" s="4">
        <f>Data!C$502*Data!C432/Data!C431</f>
        <v>10837.318057163036</v>
      </c>
      <c r="C431" s="4">
        <f>Data!D$502*Data!D432/Data!D431</f>
        <v>5104.248983234088</v>
      </c>
      <c r="D431" s="4">
        <f>Data!E$502*Data!E432/Data!E431</f>
        <v>4137.880690326565</v>
      </c>
      <c r="E431" s="4">
        <f>Data!F$502*Data!F432/Data!F431</f>
        <v>12145.518392858798</v>
      </c>
      <c r="G431" s="5">
        <f>$L$2*B431/Data!C$502+$M$2*C431/Data!D$502+$N$2*D431/Data!E$502+$O$2*E431/Data!F$502</f>
        <v>9881.527264698128</v>
      </c>
      <c r="I431" s="5">
        <f t="shared" si="7"/>
        <v>118.47273530187158</v>
      </c>
    </row>
    <row r="432" spans="1:9" ht="15">
      <c r="A432" s="2">
        <f>Data!A433</f>
        <v>431</v>
      </c>
      <c r="B432" s="4">
        <f>Data!C$502*Data!C433/Data!C432</f>
        <v>11074.790670030958</v>
      </c>
      <c r="C432" s="4">
        <f>Data!D$502*Data!D433/Data!D432</f>
        <v>5258.020460223996</v>
      </c>
      <c r="D432" s="4">
        <f>Data!E$502*Data!E433/Data!E432</f>
        <v>4237.139177328033</v>
      </c>
      <c r="E432" s="4">
        <f>Data!F$502*Data!F433/Data!F432</f>
        <v>11756.909627115492</v>
      </c>
      <c r="G432" s="5">
        <f>$L$2*B432/Data!C$502+$M$2*C432/Data!D$502+$N$2*D432/Data!E$502+$O$2*E432/Data!F$502</f>
        <v>10015.223805541407</v>
      </c>
      <c r="I432" s="5">
        <f t="shared" si="7"/>
        <v>-15.223805541407273</v>
      </c>
    </row>
    <row r="433" spans="1:9" ht="15">
      <c r="A433" s="2">
        <f>Data!A434</f>
        <v>432</v>
      </c>
      <c r="B433" s="4">
        <f>Data!C$502*Data!C434/Data!C433</f>
        <v>11172.54510047292</v>
      </c>
      <c r="C433" s="4">
        <f>Data!D$502*Data!D434/Data!D433</f>
        <v>5208.039305759434</v>
      </c>
      <c r="D433" s="4">
        <f>Data!E$502*Data!E434/Data!E433</f>
        <v>4235.856529546477</v>
      </c>
      <c r="E433" s="4">
        <f>Data!F$502*Data!F434/Data!F433</f>
        <v>12080.12387547341</v>
      </c>
      <c r="G433" s="5">
        <f>$L$2*B433/Data!C$502+$M$2*C433/Data!D$502+$N$2*D433/Data!E$502+$O$2*E433/Data!F$502</f>
        <v>10075.384087373273</v>
      </c>
      <c r="I433" s="5">
        <f t="shared" si="7"/>
        <v>-75.38408737327336</v>
      </c>
    </row>
    <row r="434" spans="1:9" ht="15">
      <c r="A434" s="2">
        <f>Data!A435</f>
        <v>433</v>
      </c>
      <c r="B434" s="4">
        <f>Data!C$502*Data!C435/Data!C434</f>
        <v>10987.786640080927</v>
      </c>
      <c r="C434" s="4">
        <f>Data!D$502*Data!D435/Data!D434</f>
        <v>5189.656062590474</v>
      </c>
      <c r="D434" s="4">
        <f>Data!E$502*Data!E435/Data!E434</f>
        <v>4204.639175063538</v>
      </c>
      <c r="E434" s="4">
        <f>Data!F$502*Data!F435/Data!F434</f>
        <v>12333.584092157214</v>
      </c>
      <c r="G434" s="5">
        <f>$L$2*B434/Data!C$502+$M$2*C434/Data!D$502+$N$2*D434/Data!E$502+$O$2*E434/Data!F$502</f>
        <v>10032.556655395523</v>
      </c>
      <c r="I434" s="5">
        <f t="shared" si="7"/>
        <v>-32.556655395523194</v>
      </c>
    </row>
    <row r="435" spans="1:9" ht="15">
      <c r="A435" s="2">
        <f>Data!A436</f>
        <v>434</v>
      </c>
      <c r="B435" s="4">
        <f>Data!C$502*Data!C436/Data!C435</f>
        <v>10924.33631682245</v>
      </c>
      <c r="C435" s="4">
        <f>Data!D$502*Data!D436/Data!D435</f>
        <v>5257.359317295412</v>
      </c>
      <c r="D435" s="4">
        <f>Data!E$502*Data!E436/Data!E435</f>
        <v>4252.754878395961</v>
      </c>
      <c r="E435" s="4">
        <f>Data!F$502*Data!F436/Data!F435</f>
        <v>12001.511376403145</v>
      </c>
      <c r="G435" s="5">
        <f>$L$2*B435/Data!C$502+$M$2*C435/Data!D$502+$N$2*D435/Data!E$502+$O$2*E435/Data!F$502</f>
        <v>10004.680210498918</v>
      </c>
      <c r="I435" s="5">
        <f t="shared" si="7"/>
        <v>-4.6802104989183135</v>
      </c>
    </row>
    <row r="436" spans="1:9" ht="15">
      <c r="A436" s="2">
        <f>Data!A437</f>
        <v>435</v>
      </c>
      <c r="B436" s="4">
        <f>Data!C$502*Data!C437/Data!C436</f>
        <v>10903.104451666488</v>
      </c>
      <c r="C436" s="4">
        <f>Data!D$502*Data!D437/Data!D436</f>
        <v>5103.9098756375915</v>
      </c>
      <c r="D436" s="4">
        <f>Data!E$502*Data!E437/Data!E436</f>
        <v>4165.856584470151</v>
      </c>
      <c r="E436" s="4">
        <f>Data!F$502*Data!F437/Data!F436</f>
        <v>12093.932405883037</v>
      </c>
      <c r="G436" s="5">
        <f>$L$2*B436/Data!C$502+$M$2*C436/Data!D$502+$N$2*D436/Data!E$502+$O$2*E436/Data!F$502</f>
        <v>9903.231648395162</v>
      </c>
      <c r="I436" s="5">
        <f t="shared" si="7"/>
        <v>96.76835160483824</v>
      </c>
    </row>
    <row r="437" spans="1:9" ht="15">
      <c r="A437" s="2">
        <f>Data!A438</f>
        <v>436</v>
      </c>
      <c r="B437" s="4">
        <f>Data!C$502*Data!C438/Data!C437</f>
        <v>11053.241214641876</v>
      </c>
      <c r="C437" s="4">
        <f>Data!D$502*Data!D438/Data!D437</f>
        <v>5153.2169744133125</v>
      </c>
      <c r="D437" s="4">
        <f>Data!E$502*Data!E438/Data!E437</f>
        <v>4201.771727393776</v>
      </c>
      <c r="E437" s="4">
        <f>Data!F$502*Data!F438/Data!F437</f>
        <v>11738.491865954189</v>
      </c>
      <c r="G437" s="5">
        <f>$L$2*B437/Data!C$502+$M$2*C437/Data!D$502+$N$2*D437/Data!E$502+$O$2*E437/Data!F$502</f>
        <v>9935.469504277651</v>
      </c>
      <c r="I437" s="5">
        <f t="shared" si="7"/>
        <v>64.53049572234886</v>
      </c>
    </row>
    <row r="438" spans="1:9" ht="15">
      <c r="A438" s="2">
        <f>Data!A439</f>
        <v>437</v>
      </c>
      <c r="B438" s="4">
        <f>Data!C$502*Data!C439/Data!C438</f>
        <v>10820.680252024978</v>
      </c>
      <c r="C438" s="4">
        <f>Data!D$502*Data!D439/Data!D438</f>
        <v>5117.24784528064</v>
      </c>
      <c r="D438" s="4">
        <f>Data!E$502*Data!E439/Data!E438</f>
        <v>4151.210750709481</v>
      </c>
      <c r="E438" s="4">
        <f>Data!F$502*Data!F439/Data!F438</f>
        <v>11846.70826907249</v>
      </c>
      <c r="G438" s="5">
        <f>$L$2*B438/Data!C$502+$M$2*C438/Data!D$502+$N$2*D438/Data!E$502+$O$2*E438/Data!F$502</f>
        <v>9836.372026417142</v>
      </c>
      <c r="I438" s="5">
        <f t="shared" si="7"/>
        <v>163.62797358285752</v>
      </c>
    </row>
    <row r="439" spans="1:9" ht="15">
      <c r="A439" s="2">
        <f>Data!A440</f>
        <v>438</v>
      </c>
      <c r="B439" s="4">
        <f>Data!C$502*Data!C440/Data!C439</f>
        <v>11021.75286709354</v>
      </c>
      <c r="C439" s="4">
        <f>Data!D$502*Data!D440/Data!D439</f>
        <v>5239.901508682037</v>
      </c>
      <c r="D439" s="4">
        <f>Data!E$502*Data!E440/Data!E439</f>
        <v>4228.778456313327</v>
      </c>
      <c r="E439" s="4">
        <f>Data!F$502*Data!F440/Data!F439</f>
        <v>11933.666230512234</v>
      </c>
      <c r="G439" s="5">
        <f>$L$2*B439/Data!C$502+$M$2*C439/Data!D$502+$N$2*D439/Data!E$502+$O$2*E439/Data!F$502</f>
        <v>10012.982047294992</v>
      </c>
      <c r="I439" s="5">
        <f t="shared" si="7"/>
        <v>-12.982047294992299</v>
      </c>
    </row>
    <row r="440" spans="1:9" ht="15">
      <c r="A440" s="2">
        <f>Data!A441</f>
        <v>439</v>
      </c>
      <c r="B440" s="4">
        <f>Data!C$502*Data!C441/Data!C440</f>
        <v>10989.549541290755</v>
      </c>
      <c r="C440" s="4">
        <f>Data!D$502*Data!D441/Data!D440</f>
        <v>5167.196481507623</v>
      </c>
      <c r="D440" s="4">
        <f>Data!E$502*Data!E441/Data!E440</f>
        <v>4191.572295245125</v>
      </c>
      <c r="E440" s="4">
        <f>Data!F$502*Data!F441/Data!F440</f>
        <v>11999.676537405458</v>
      </c>
      <c r="G440" s="5">
        <f>$L$2*B440/Data!C$502+$M$2*C440/Data!D$502+$N$2*D440/Data!E$502+$O$2*E440/Data!F$502</f>
        <v>9961.519076675064</v>
      </c>
      <c r="I440" s="5">
        <f t="shared" si="7"/>
        <v>38.48092332493616</v>
      </c>
    </row>
    <row r="441" spans="1:9" ht="15">
      <c r="A441" s="2">
        <f>Data!A442</f>
        <v>440</v>
      </c>
      <c r="B441" s="4">
        <f>Data!C$502*Data!C442/Data!C441</f>
        <v>11026.16733444958</v>
      </c>
      <c r="C441" s="4">
        <f>Data!D$502*Data!D442/Data!D441</f>
        <v>5225.960867481855</v>
      </c>
      <c r="D441" s="4">
        <f>Data!E$502*Data!E442/Data!E441</f>
        <v>4285.888365692393</v>
      </c>
      <c r="E441" s="4">
        <f>Data!F$502*Data!F442/Data!F441</f>
        <v>11989.503592720637</v>
      </c>
      <c r="G441" s="5">
        <f>$L$2*B441/Data!C$502+$M$2*C441/Data!D$502+$N$2*D441/Data!E$502+$O$2*E441/Data!F$502</f>
        <v>10029.349290687636</v>
      </c>
      <c r="I441" s="5">
        <f t="shared" si="7"/>
        <v>-29.349290687636312</v>
      </c>
    </row>
    <row r="442" spans="1:9" ht="15">
      <c r="A442" s="2">
        <f>Data!A443</f>
        <v>441</v>
      </c>
      <c r="B442" s="4">
        <f>Data!C$502*Data!C443/Data!C442</f>
        <v>10687.61423464442</v>
      </c>
      <c r="C442" s="4">
        <f>Data!D$502*Data!D443/Data!D442</f>
        <v>5061.344734473447</v>
      </c>
      <c r="D442" s="4">
        <f>Data!E$502*Data!E443/Data!E442</f>
        <v>4124.221368982142</v>
      </c>
      <c r="E442" s="4">
        <f>Data!F$502*Data!F443/Data!F442</f>
        <v>11999.932013316056</v>
      </c>
      <c r="G442" s="5">
        <f>$L$2*B442/Data!C$502+$M$2*C442/Data!D$502+$N$2*D442/Data!E$502+$O$2*E442/Data!F$502</f>
        <v>9774.948934340839</v>
      </c>
      <c r="I442" s="5">
        <f t="shared" si="7"/>
        <v>225.0510656591614</v>
      </c>
    </row>
    <row r="443" spans="1:9" ht="15">
      <c r="A443" s="2">
        <f>Data!A444</f>
        <v>442</v>
      </c>
      <c r="B443" s="4">
        <f>Data!C$502*Data!C444/Data!C443</f>
        <v>10919.176456516918</v>
      </c>
      <c r="C443" s="4">
        <f>Data!D$502*Data!D444/Data!D443</f>
        <v>5208.018973578341</v>
      </c>
      <c r="D443" s="4">
        <f>Data!E$502*Data!E444/Data!E443</f>
        <v>4199.240463965623</v>
      </c>
      <c r="E443" s="4">
        <f>Data!F$502*Data!F444/Data!F443</f>
        <v>11765.084636356272</v>
      </c>
      <c r="G443" s="5">
        <f>$L$2*B443/Data!C$502+$M$2*C443/Data!D$502+$N$2*D443/Data!E$502+$O$2*E443/Data!F$502</f>
        <v>9922.28190268457</v>
      </c>
      <c r="I443" s="5">
        <f t="shared" si="7"/>
        <v>77.71809731542999</v>
      </c>
    </row>
    <row r="444" spans="1:9" ht="15">
      <c r="A444" s="2">
        <f>Data!A445</f>
        <v>443</v>
      </c>
      <c r="B444" s="4">
        <f>Data!C$502*Data!C445/Data!C444</f>
        <v>11025.459918565268</v>
      </c>
      <c r="C444" s="4">
        <f>Data!D$502*Data!D445/Data!D444</f>
        <v>5287.220799652797</v>
      </c>
      <c r="D444" s="4">
        <f>Data!E$502*Data!E445/Data!E444</f>
        <v>4262.884740819409</v>
      </c>
      <c r="E444" s="4">
        <f>Data!F$502*Data!F445/Data!F444</f>
        <v>11950.700764849722</v>
      </c>
      <c r="G444" s="5">
        <f>$L$2*B444/Data!C$502+$M$2*C444/Data!D$502+$N$2*D444/Data!E$502+$O$2*E444/Data!F$502</f>
        <v>10052.549299371436</v>
      </c>
      <c r="I444" s="5">
        <f t="shared" si="7"/>
        <v>-52.549299371436064</v>
      </c>
    </row>
    <row r="445" spans="1:9" ht="15">
      <c r="A445" s="2">
        <f>Data!A446</f>
        <v>444</v>
      </c>
      <c r="B445" s="4">
        <f>Data!C$502*Data!C446/Data!C445</f>
        <v>11053.378160512633</v>
      </c>
      <c r="C445" s="4">
        <f>Data!D$502*Data!D446/Data!D445</f>
        <v>5062.1305568886755</v>
      </c>
      <c r="D445" s="4">
        <f>Data!E$502*Data!E446/Data!E445</f>
        <v>4137.562677452451</v>
      </c>
      <c r="E445" s="4">
        <f>Data!F$502*Data!F446/Data!F445</f>
        <v>11990.338874506913</v>
      </c>
      <c r="G445" s="5">
        <f>$L$2*B445/Data!C$502+$M$2*C445/Data!D$502+$N$2*D445/Data!E$502+$O$2*E445/Data!F$502</f>
        <v>9909.699784388702</v>
      </c>
      <c r="I445" s="5">
        <f t="shared" si="7"/>
        <v>90.30021561129797</v>
      </c>
    </row>
    <row r="446" spans="1:9" ht="15">
      <c r="A446" s="2">
        <f>Data!A447</f>
        <v>445</v>
      </c>
      <c r="B446" s="4">
        <f>Data!C$502*Data!C447/Data!C446</f>
        <v>10860.586926550615</v>
      </c>
      <c r="C446" s="4">
        <f>Data!D$502*Data!D447/Data!D446</f>
        <v>5146.167101589445</v>
      </c>
      <c r="D446" s="4">
        <f>Data!E$502*Data!E447/Data!E446</f>
        <v>4183.258729432578</v>
      </c>
      <c r="E446" s="4">
        <f>Data!F$502*Data!F447/Data!F446</f>
        <v>11848.83237240032</v>
      </c>
      <c r="G446" s="5">
        <f>$L$2*B446/Data!C$502+$M$2*C446/Data!D$502+$N$2*D446/Data!E$502+$O$2*E446/Data!F$502</f>
        <v>9875.484214775364</v>
      </c>
      <c r="I446" s="5">
        <f t="shared" si="7"/>
        <v>124.51578522463569</v>
      </c>
    </row>
    <row r="447" spans="1:9" ht="15">
      <c r="A447" s="2">
        <f>Data!A448</f>
        <v>446</v>
      </c>
      <c r="B447" s="4">
        <f>Data!C$502*Data!C448/Data!C447</f>
        <v>11093.820519245224</v>
      </c>
      <c r="C447" s="4">
        <f>Data!D$502*Data!D448/Data!D447</f>
        <v>5245.174465105137</v>
      </c>
      <c r="D447" s="4">
        <f>Data!E$502*Data!E448/Data!E447</f>
        <v>4273.549596856032</v>
      </c>
      <c r="E447" s="4">
        <f>Data!F$502*Data!F448/Data!F447</f>
        <v>11987.579983245989</v>
      </c>
      <c r="G447" s="5">
        <f>$L$2*B447/Data!C$502+$M$2*C447/Data!D$502+$N$2*D447/Data!E$502+$O$2*E447/Data!F$502</f>
        <v>10061.752782350159</v>
      </c>
      <c r="I447" s="5">
        <f t="shared" si="7"/>
        <v>-61.75278235015867</v>
      </c>
    </row>
    <row r="448" spans="1:9" ht="15">
      <c r="A448" s="2">
        <f>Data!A449</f>
        <v>447</v>
      </c>
      <c r="B448" s="4">
        <f>Data!C$502*Data!C449/Data!C448</f>
        <v>10966.825356144685</v>
      </c>
      <c r="C448" s="4">
        <f>Data!D$502*Data!D449/Data!D448</f>
        <v>5231.256966000803</v>
      </c>
      <c r="D448" s="4">
        <f>Data!E$502*Data!E449/Data!E448</f>
        <v>4225.447765280307</v>
      </c>
      <c r="E448" s="4">
        <f>Data!F$502*Data!F449/Data!F448</f>
        <v>12092.188781431394</v>
      </c>
      <c r="G448" s="5">
        <f>$L$2*B448/Data!C$502+$M$2*C448/Data!D$502+$N$2*D448/Data!E$502+$O$2*E448/Data!F$502</f>
        <v>10013.676332129518</v>
      </c>
      <c r="I448" s="5">
        <f t="shared" si="7"/>
        <v>-13.676332129518414</v>
      </c>
    </row>
    <row r="449" spans="1:9" ht="15">
      <c r="A449" s="2">
        <f>Data!A450</f>
        <v>448</v>
      </c>
      <c r="B449" s="4">
        <f>Data!C$502*Data!C450/Data!C449</f>
        <v>11171.464790882446</v>
      </c>
      <c r="C449" s="4">
        <f>Data!D$502*Data!D450/Data!D449</f>
        <v>5128.934732526711</v>
      </c>
      <c r="D449" s="4">
        <f>Data!E$502*Data!E450/Data!E449</f>
        <v>4161.615787836291</v>
      </c>
      <c r="E449" s="4">
        <f>Data!F$502*Data!F450/Data!F449</f>
        <v>11712.712397792222</v>
      </c>
      <c r="G449" s="5">
        <f>$L$2*B449/Data!C$502+$M$2*C449/Data!D$502+$N$2*D449/Data!E$502+$O$2*E449/Data!F$502</f>
        <v>9950.56224475274</v>
      </c>
      <c r="I449" s="5">
        <f t="shared" si="7"/>
        <v>49.4377552472597</v>
      </c>
    </row>
    <row r="450" spans="1:9" ht="15">
      <c r="A450" s="2">
        <f>Data!A451</f>
        <v>449</v>
      </c>
      <c r="B450" s="4">
        <f>Data!C$502*Data!C451/Data!C450</f>
        <v>10792.822033887289</v>
      </c>
      <c r="C450" s="4">
        <f>Data!D$502*Data!D451/Data!D450</f>
        <v>5282.112158808934</v>
      </c>
      <c r="D450" s="4">
        <f>Data!E$502*Data!E451/Data!E450</f>
        <v>4290.128960452427</v>
      </c>
      <c r="E450" s="4">
        <f>Data!F$502*Data!F451/Data!F450</f>
        <v>12024.061075945092</v>
      </c>
      <c r="G450" s="5">
        <f>$L$2*B450/Data!C$502+$M$2*C450/Data!D$502+$N$2*D450/Data!E$502+$O$2*E450/Data!F$502</f>
        <v>9983.839667345645</v>
      </c>
      <c r="I450" s="5">
        <f t="shared" si="7"/>
        <v>16.160332654355443</v>
      </c>
    </row>
    <row r="451" spans="1:9" ht="15">
      <c r="A451" s="2">
        <f>Data!A452</f>
        <v>450</v>
      </c>
      <c r="B451" s="4">
        <f>Data!C$502*Data!C452/Data!C451</f>
        <v>11102.722435034411</v>
      </c>
      <c r="C451" s="4">
        <f>Data!D$502*Data!D452/Data!D451</f>
        <v>5081.586299189815</v>
      </c>
      <c r="D451" s="4">
        <f>Data!E$502*Data!E452/Data!E451</f>
        <v>4121.521069300361</v>
      </c>
      <c r="E451" s="4">
        <f>Data!F$502*Data!F452/Data!F451</f>
        <v>12020.401948287368</v>
      </c>
      <c r="G451" s="5">
        <f>$L$2*B451/Data!C$502+$M$2*C451/Data!D$502+$N$2*D451/Data!E$502+$O$2*E451/Data!F$502</f>
        <v>9940.050773217863</v>
      </c>
      <c r="I451" s="5">
        <f aca="true" t="shared" si="8" ref="I451:I501">10000-G451</f>
        <v>59.949226782136975</v>
      </c>
    </row>
    <row r="452" spans="1:9" ht="15">
      <c r="A452" s="2">
        <f>Data!A453</f>
        <v>451</v>
      </c>
      <c r="B452" s="4">
        <f>Data!C$502*Data!C453/Data!C452</f>
        <v>10895.947991222743</v>
      </c>
      <c r="C452" s="4">
        <f>Data!D$502*Data!D453/Data!D452</f>
        <v>5057.434193977954</v>
      </c>
      <c r="D452" s="4">
        <f>Data!E$502*Data!E453/Data!E452</f>
        <v>4096.036959986388</v>
      </c>
      <c r="E452" s="4">
        <f>Data!F$502*Data!F453/Data!F452</f>
        <v>11981.243829072926</v>
      </c>
      <c r="G452" s="5">
        <f>$L$2*B452/Data!C$502+$M$2*C452/Data!D$502+$N$2*D452/Data!E$502+$O$2*E452/Data!F$502</f>
        <v>9838.516643182316</v>
      </c>
      <c r="I452" s="5">
        <f t="shared" si="8"/>
        <v>161.48335681768367</v>
      </c>
    </row>
    <row r="453" spans="1:9" ht="15">
      <c r="A453" s="2">
        <f>Data!A454</f>
        <v>452</v>
      </c>
      <c r="B453" s="4">
        <f>Data!C$502*Data!C454/Data!C453</f>
        <v>10977.03062115897</v>
      </c>
      <c r="C453" s="4">
        <f>Data!D$502*Data!D454/Data!D453</f>
        <v>5235.323627793826</v>
      </c>
      <c r="D453" s="4">
        <f>Data!E$502*Data!E454/Data!E453</f>
        <v>4269.988886929845</v>
      </c>
      <c r="E453" s="4">
        <f>Data!F$502*Data!F454/Data!F453</f>
        <v>11979.339719333817</v>
      </c>
      <c r="G453" s="5">
        <f>$L$2*B453/Data!C$502+$M$2*C453/Data!D$502+$N$2*D453/Data!E$502+$O$2*E453/Data!F$502</f>
        <v>10011.46723070743</v>
      </c>
      <c r="I453" s="5">
        <f t="shared" si="8"/>
        <v>-11.467230707430645</v>
      </c>
    </row>
    <row r="454" spans="1:9" ht="15">
      <c r="A454" s="2">
        <f>Data!A455</f>
        <v>453</v>
      </c>
      <c r="B454" s="4">
        <f>Data!C$502*Data!C455/Data!C454</f>
        <v>10929.687651899243</v>
      </c>
      <c r="C454" s="4">
        <f>Data!D$502*Data!D455/Data!D454</f>
        <v>5071.00677307373</v>
      </c>
      <c r="D454" s="4">
        <f>Data!E$502*Data!E455/Data!E454</f>
        <v>4143.774319437639</v>
      </c>
      <c r="E454" s="4">
        <f>Data!F$502*Data!F455/Data!F454</f>
        <v>11770.647499861647</v>
      </c>
      <c r="G454" s="5">
        <f>$L$2*B454/Data!C$502+$M$2*C454/Data!D$502+$N$2*D454/Data!E$502+$O$2*E454/Data!F$502</f>
        <v>9834.809555568076</v>
      </c>
      <c r="I454" s="5">
        <f t="shared" si="8"/>
        <v>165.19044443192433</v>
      </c>
    </row>
    <row r="455" spans="1:9" ht="15">
      <c r="A455" s="2">
        <f>Data!A456</f>
        <v>454</v>
      </c>
      <c r="B455" s="4">
        <f>Data!C$502*Data!C456/Data!C455</f>
        <v>11300.302531785515</v>
      </c>
      <c r="C455" s="4">
        <f>Data!D$502*Data!D456/Data!D455</f>
        <v>5175.596627931709</v>
      </c>
      <c r="D455" s="4">
        <f>Data!E$502*Data!E456/Data!E455</f>
        <v>4280.2025988944015</v>
      </c>
      <c r="E455" s="4">
        <f>Data!F$502*Data!F456/Data!F455</f>
        <v>12012.404036203523</v>
      </c>
      <c r="G455" s="5">
        <f>$L$2*B455/Data!C$502+$M$2*C455/Data!D$502+$N$2*D455/Data!E$502+$O$2*E455/Data!F$502</f>
        <v>10102.231734766241</v>
      </c>
      <c r="I455" s="5">
        <f t="shared" si="8"/>
        <v>-102.23173476624106</v>
      </c>
    </row>
    <row r="456" spans="1:9" ht="15">
      <c r="A456" s="2">
        <f>Data!A457</f>
        <v>455</v>
      </c>
      <c r="B456" s="4">
        <f>Data!C$502*Data!C457/Data!C456</f>
        <v>11225.431995608258</v>
      </c>
      <c r="C456" s="4">
        <f>Data!D$502*Data!D457/Data!D456</f>
        <v>5333.92247505145</v>
      </c>
      <c r="D456" s="4">
        <f>Data!E$502*Data!E457/Data!E456</f>
        <v>4343.507347663802</v>
      </c>
      <c r="E456" s="4">
        <f>Data!F$502*Data!F457/Data!F456</f>
        <v>12126.164371630308</v>
      </c>
      <c r="G456" s="5">
        <f>$L$2*B456/Data!C$502+$M$2*C456/Data!D$502+$N$2*D456/Data!E$502+$O$2*E456/Data!F$502</f>
        <v>10200.38183869219</v>
      </c>
      <c r="I456" s="5">
        <f t="shared" si="8"/>
        <v>-200.38183869219029</v>
      </c>
    </row>
    <row r="457" spans="1:9" ht="15">
      <c r="A457" s="2">
        <f>Data!A458</f>
        <v>456</v>
      </c>
      <c r="B457" s="4">
        <f>Data!C$502*Data!C458/Data!C457</f>
        <v>11070.118648950873</v>
      </c>
      <c r="C457" s="4">
        <f>Data!D$502*Data!D458/Data!D457</f>
        <v>5285.577965684883</v>
      </c>
      <c r="D457" s="4">
        <f>Data!E$502*Data!E458/Data!E457</f>
        <v>4300.194236522094</v>
      </c>
      <c r="E457" s="4">
        <f>Data!F$502*Data!F458/Data!F457</f>
        <v>11928.041943132926</v>
      </c>
      <c r="G457" s="5">
        <f>$L$2*B457/Data!C$502+$M$2*C457/Data!D$502+$N$2*D457/Data!E$502+$O$2*E457/Data!F$502</f>
        <v>10072.860451319812</v>
      </c>
      <c r="I457" s="5">
        <f t="shared" si="8"/>
        <v>-72.86045131981155</v>
      </c>
    </row>
    <row r="458" spans="1:9" ht="15">
      <c r="A458" s="2">
        <f>Data!A459</f>
        <v>457</v>
      </c>
      <c r="B458" s="4">
        <f>Data!C$502*Data!C459/Data!C458</f>
        <v>11123.617839929648</v>
      </c>
      <c r="C458" s="4">
        <f>Data!D$502*Data!D459/Data!D458</f>
        <v>5185.11042705156</v>
      </c>
      <c r="D458" s="4">
        <f>Data!E$502*Data!E459/Data!E458</f>
        <v>4254.239198531875</v>
      </c>
      <c r="E458" s="4">
        <f>Data!F$502*Data!F459/Data!F458</f>
        <v>12364.052405851433</v>
      </c>
      <c r="G458" s="5">
        <f>$L$2*B458/Data!C$502+$M$2*C458/Data!D$502+$N$2*D458/Data!E$502+$O$2*E458/Data!F$502</f>
        <v>10096.036879464285</v>
      </c>
      <c r="I458" s="5">
        <f t="shared" si="8"/>
        <v>-96.03687946428545</v>
      </c>
    </row>
    <row r="459" spans="1:9" ht="15">
      <c r="A459" s="2">
        <f>Data!A460</f>
        <v>458</v>
      </c>
      <c r="B459" s="4">
        <f>Data!C$502*Data!C460/Data!C459</f>
        <v>11050.44518877828</v>
      </c>
      <c r="C459" s="4">
        <f>Data!D$502*Data!D460/Data!D459</f>
        <v>5280.127197479539</v>
      </c>
      <c r="D459" s="4">
        <f>Data!E$502*Data!E460/Data!E459</f>
        <v>4306.398580025236</v>
      </c>
      <c r="E459" s="4">
        <f>Data!F$502*Data!F460/Data!F459</f>
        <v>12123.062446370715</v>
      </c>
      <c r="G459" s="5">
        <f>$L$2*B459/Data!C$502+$M$2*C459/Data!D$502+$N$2*D459/Data!E$502+$O$2*E459/Data!F$502</f>
        <v>10096.527889220331</v>
      </c>
      <c r="I459" s="5">
        <f t="shared" si="8"/>
        <v>-96.52788922033142</v>
      </c>
    </row>
    <row r="460" spans="1:9" ht="15">
      <c r="A460" s="2">
        <f>Data!A461</f>
        <v>459</v>
      </c>
      <c r="B460" s="4">
        <f>Data!C$502*Data!C461/Data!C460</f>
        <v>10753.813503066442</v>
      </c>
      <c r="C460" s="4">
        <f>Data!D$502*Data!D461/Data!D460</f>
        <v>5113.465036055708</v>
      </c>
      <c r="D460" s="4">
        <f>Data!E$502*Data!E461/Data!E460</f>
        <v>4168.566894827094</v>
      </c>
      <c r="E460" s="4">
        <f>Data!F$502*Data!F461/Data!F460</f>
        <v>12268.414963069737</v>
      </c>
      <c r="G460" s="5">
        <f>$L$2*B460/Data!C$502+$M$2*C460/Data!D$502+$N$2*D460/Data!E$502+$O$2*E460/Data!F$502</f>
        <v>9884.27428798078</v>
      </c>
      <c r="I460" s="5">
        <f t="shared" si="8"/>
        <v>115.72571201922074</v>
      </c>
    </row>
    <row r="461" spans="1:9" ht="15">
      <c r="A461" s="2">
        <f>Data!A462</f>
        <v>460</v>
      </c>
      <c r="B461" s="4">
        <f>Data!C$502*Data!C462/Data!C461</f>
        <v>11042.85271148478</v>
      </c>
      <c r="C461" s="4">
        <f>Data!D$502*Data!D462/Data!D461</f>
        <v>5187.599015347892</v>
      </c>
      <c r="D461" s="4">
        <f>Data!E$502*Data!E462/Data!E461</f>
        <v>4255.186464504289</v>
      </c>
      <c r="E461" s="4">
        <f>Data!F$502*Data!F462/Data!F461</f>
        <v>11769.502862376878</v>
      </c>
      <c r="G461" s="5">
        <f>$L$2*B461/Data!C$502+$M$2*C461/Data!D$502+$N$2*D461/Data!E$502+$O$2*E461/Data!F$502</f>
        <v>9969.349486624018</v>
      </c>
      <c r="I461" s="5">
        <f t="shared" si="8"/>
        <v>30.650513375981973</v>
      </c>
    </row>
    <row r="462" spans="1:9" ht="15">
      <c r="A462" s="2">
        <f>Data!A463</f>
        <v>461</v>
      </c>
      <c r="B462" s="4">
        <f>Data!C$502*Data!C463/Data!C462</f>
        <v>10789.796540473797</v>
      </c>
      <c r="C462" s="4">
        <f>Data!D$502*Data!D463/Data!D462</f>
        <v>5158.162799387213</v>
      </c>
      <c r="D462" s="4">
        <f>Data!E$502*Data!E463/Data!E462</f>
        <v>4175.89144254977</v>
      </c>
      <c r="E462" s="4">
        <f>Data!F$502*Data!F463/Data!F462</f>
        <v>12023.65548261836</v>
      </c>
      <c r="G462" s="5">
        <f>$L$2*B462/Data!C$502+$M$2*C462/Data!D$502+$N$2*D462/Data!E$502+$O$2*E462/Data!F$502</f>
        <v>9884.096715381256</v>
      </c>
      <c r="I462" s="5">
        <f t="shared" si="8"/>
        <v>115.90328461874378</v>
      </c>
    </row>
    <row r="463" spans="1:9" ht="15">
      <c r="A463" s="2">
        <f>Data!A464</f>
        <v>462</v>
      </c>
      <c r="B463" s="4">
        <f>Data!C$502*Data!C464/Data!C463</f>
        <v>11285.930042152242</v>
      </c>
      <c r="C463" s="4">
        <f>Data!D$502*Data!D464/Data!D463</f>
        <v>5203.456386703308</v>
      </c>
      <c r="D463" s="4">
        <f>Data!E$502*Data!E464/Data!E463</f>
        <v>4222.939411231486</v>
      </c>
      <c r="E463" s="4">
        <f>Data!F$502*Data!F464/Data!F463</f>
        <v>11831.805766494583</v>
      </c>
      <c r="G463" s="5">
        <f>$L$2*B463/Data!C$502+$M$2*C463/Data!D$502+$N$2*D463/Data!E$502+$O$2*E463/Data!F$502</f>
        <v>10069.467096468243</v>
      </c>
      <c r="I463" s="5">
        <f t="shared" si="8"/>
        <v>-69.46709646824274</v>
      </c>
    </row>
    <row r="464" spans="1:9" ht="15">
      <c r="A464" s="2">
        <f>Data!A465</f>
        <v>463</v>
      </c>
      <c r="B464" s="4">
        <f>Data!C$502*Data!C465/Data!C464</f>
        <v>11202.057826534803</v>
      </c>
      <c r="C464" s="4">
        <f>Data!D$502*Data!D465/Data!D464</f>
        <v>5296.168201985261</v>
      </c>
      <c r="D464" s="4">
        <f>Data!E$502*Data!E465/Data!E464</f>
        <v>4305.134080972298</v>
      </c>
      <c r="E464" s="4">
        <f>Data!F$502*Data!F465/Data!F464</f>
        <v>12196.617006691009</v>
      </c>
      <c r="G464" s="5">
        <f>$L$2*B464/Data!C$502+$M$2*C464/Data!D$502+$N$2*D464/Data!E$502+$O$2*E464/Data!F$502</f>
        <v>10172.762446647677</v>
      </c>
      <c r="I464" s="5">
        <f t="shared" si="8"/>
        <v>-172.76244664767728</v>
      </c>
    </row>
    <row r="465" spans="1:9" ht="15">
      <c r="A465" s="2">
        <f>Data!A466</f>
        <v>464</v>
      </c>
      <c r="B465" s="4">
        <f>Data!C$502*Data!C466/Data!C465</f>
        <v>10826.36181745195</v>
      </c>
      <c r="C465" s="4">
        <f>Data!D$502*Data!D466/Data!D465</f>
        <v>5188.563156049956</v>
      </c>
      <c r="D465" s="4">
        <f>Data!E$502*Data!E466/Data!E465</f>
        <v>4218.943352899069</v>
      </c>
      <c r="E465" s="4">
        <f>Data!F$502*Data!F466/Data!F465</f>
        <v>12014.63148129197</v>
      </c>
      <c r="G465" s="5">
        <f>$L$2*B465/Data!C$502+$M$2*C465/Data!D$502+$N$2*D465/Data!E$502+$O$2*E465/Data!F$502</f>
        <v>9923.597614820723</v>
      </c>
      <c r="I465" s="5">
        <f t="shared" si="8"/>
        <v>76.40238517927719</v>
      </c>
    </row>
    <row r="466" spans="1:9" ht="15">
      <c r="A466" s="2">
        <f>Data!A467</f>
        <v>465</v>
      </c>
      <c r="B466" s="4">
        <f>Data!C$502*Data!C467/Data!C466</f>
        <v>10971.977428339904</v>
      </c>
      <c r="C466" s="4">
        <f>Data!D$502*Data!D467/Data!D466</f>
        <v>5142.071342781648</v>
      </c>
      <c r="D466" s="4">
        <f>Data!E$502*Data!E467/Data!E466</f>
        <v>4151.730608465609</v>
      </c>
      <c r="E466" s="4">
        <f>Data!F$502*Data!F467/Data!F466</f>
        <v>11753.21976410669</v>
      </c>
      <c r="G466" s="5">
        <f>$L$2*B466/Data!C$502+$M$2*C466/Data!D$502+$N$2*D466/Data!E$502+$O$2*E466/Data!F$502</f>
        <v>9890.15863080014</v>
      </c>
      <c r="I466" s="5">
        <f t="shared" si="8"/>
        <v>109.8413691998594</v>
      </c>
    </row>
    <row r="467" spans="1:9" ht="15">
      <c r="A467" s="2">
        <f>Data!A468</f>
        <v>466</v>
      </c>
      <c r="B467" s="4">
        <f>Data!C$502*Data!C468/Data!C467</f>
        <v>10981.02281667832</v>
      </c>
      <c r="C467" s="4">
        <f>Data!D$502*Data!D468/Data!D467</f>
        <v>5163.516051319401</v>
      </c>
      <c r="D467" s="4">
        <f>Data!E$502*Data!E468/Data!E467</f>
        <v>4193.783913715656</v>
      </c>
      <c r="E467" s="4">
        <f>Data!F$502*Data!F468/Data!F467</f>
        <v>11858.531933065487</v>
      </c>
      <c r="G467" s="5">
        <f>$L$2*B467/Data!C$502+$M$2*C467/Data!D$502+$N$2*D467/Data!E$502+$O$2*E467/Data!F$502</f>
        <v>9933.312033637369</v>
      </c>
      <c r="I467" s="5">
        <f t="shared" si="8"/>
        <v>66.68796636263141</v>
      </c>
    </row>
    <row r="468" spans="1:9" ht="15">
      <c r="A468" s="2">
        <f>Data!A469</f>
        <v>467</v>
      </c>
      <c r="B468" s="4">
        <f>Data!C$502*Data!C469/Data!C468</f>
        <v>11345.977666567707</v>
      </c>
      <c r="C468" s="4">
        <f>Data!D$502*Data!D469/Data!D468</f>
        <v>5328.190011653697</v>
      </c>
      <c r="D468" s="4">
        <f>Data!E$502*Data!E469/Data!E468</f>
        <v>4331.200791355479</v>
      </c>
      <c r="E468" s="4">
        <f>Data!F$502*Data!F469/Data!F468</f>
        <v>11989.336940319396</v>
      </c>
      <c r="G468" s="5">
        <f>$L$2*B468/Data!C$502+$M$2*C468/Data!D$502+$N$2*D468/Data!E$502+$O$2*E468/Data!F$502</f>
        <v>10215.116079655329</v>
      </c>
      <c r="I468" s="5">
        <f t="shared" si="8"/>
        <v>-215.11607965532858</v>
      </c>
    </row>
    <row r="469" spans="1:9" ht="15">
      <c r="A469" s="2">
        <f>Data!A470</f>
        <v>468</v>
      </c>
      <c r="B469" s="4">
        <f>Data!C$502*Data!C470/Data!C469</f>
        <v>11060.300169872507</v>
      </c>
      <c r="C469" s="4">
        <f>Data!D$502*Data!D470/Data!D469</f>
        <v>5227.108204235036</v>
      </c>
      <c r="D469" s="4">
        <f>Data!E$502*Data!E470/Data!E469</f>
        <v>4286.535667992751</v>
      </c>
      <c r="E469" s="4">
        <f>Data!F$502*Data!F470/Data!F469</f>
        <v>12322.835787523636</v>
      </c>
      <c r="G469" s="5">
        <f>$L$2*B469/Data!C$502+$M$2*C469/Data!D$502+$N$2*D469/Data!E$502+$O$2*E469/Data!F$502</f>
        <v>10098.076989131727</v>
      </c>
      <c r="I469" s="5">
        <f t="shared" si="8"/>
        <v>-98.0769891317268</v>
      </c>
    </row>
    <row r="470" spans="1:9" ht="15">
      <c r="A470" s="2">
        <f>Data!A471</f>
        <v>469</v>
      </c>
      <c r="B470" s="4">
        <f>Data!C$502*Data!C471/Data!C470</f>
        <v>10809.638870202392</v>
      </c>
      <c r="C470" s="4">
        <f>Data!D$502*Data!D471/Data!D470</f>
        <v>5188.85319261406</v>
      </c>
      <c r="D470" s="4">
        <f>Data!E$502*Data!E471/Data!E470</f>
        <v>4235.456833980394</v>
      </c>
      <c r="E470" s="4">
        <f>Data!F$502*Data!F471/Data!F470</f>
        <v>11888.864123708308</v>
      </c>
      <c r="G470" s="5">
        <f>$L$2*B470/Data!C$502+$M$2*C470/Data!D$502+$N$2*D470/Data!E$502+$O$2*E470/Data!F$502</f>
        <v>9900.653155841652</v>
      </c>
      <c r="I470" s="5">
        <f t="shared" si="8"/>
        <v>99.34684415834818</v>
      </c>
    </row>
    <row r="471" spans="1:9" ht="15">
      <c r="A471" s="2">
        <f>Data!A472</f>
        <v>470</v>
      </c>
      <c r="B471" s="4">
        <f>Data!C$502*Data!C472/Data!C471</f>
        <v>11314.103231109319</v>
      </c>
      <c r="C471" s="4">
        <f>Data!D$502*Data!D472/Data!D471</f>
        <v>5208.10084892743</v>
      </c>
      <c r="D471" s="4">
        <f>Data!E$502*Data!E472/Data!E471</f>
        <v>4259.449166560104</v>
      </c>
      <c r="E471" s="4">
        <f>Data!F$502*Data!F472/Data!F471</f>
        <v>12046.24991846089</v>
      </c>
      <c r="G471" s="5">
        <f>$L$2*B471/Data!C$502+$M$2*C471/Data!D$502+$N$2*D471/Data!E$502+$O$2*E471/Data!F$502</f>
        <v>10126.731347785797</v>
      </c>
      <c r="I471" s="5">
        <f t="shared" si="8"/>
        <v>-126.73134778579697</v>
      </c>
    </row>
    <row r="472" spans="1:9" ht="15">
      <c r="A472" s="2">
        <f>Data!A473</f>
        <v>471</v>
      </c>
      <c r="B472" s="4">
        <f>Data!C$502*Data!C473/Data!C472</f>
        <v>11067.174633127443</v>
      </c>
      <c r="C472" s="4">
        <f>Data!D$502*Data!D473/Data!D472</f>
        <v>5246.800007287037</v>
      </c>
      <c r="D472" s="4">
        <f>Data!E$502*Data!E473/Data!E472</f>
        <v>4270.698023509244</v>
      </c>
      <c r="E472" s="4">
        <f>Data!F$502*Data!F473/Data!F472</f>
        <v>12245.86900334209</v>
      </c>
      <c r="G472" s="5">
        <f>$L$2*B472/Data!C$502+$M$2*C472/Data!D$502+$N$2*D472/Data!E$502+$O$2*E472/Data!F$502</f>
        <v>10095.371233949712</v>
      </c>
      <c r="I472" s="5">
        <f t="shared" si="8"/>
        <v>-95.3712339497124</v>
      </c>
    </row>
    <row r="473" spans="1:9" ht="15">
      <c r="A473" s="2">
        <f>Data!A474</f>
        <v>472</v>
      </c>
      <c r="B473" s="4">
        <f>Data!C$502*Data!C474/Data!C473</f>
        <v>10891.206159059948</v>
      </c>
      <c r="C473" s="4">
        <f>Data!D$502*Data!D474/Data!D473</f>
        <v>5190.1541917788445</v>
      </c>
      <c r="D473" s="4">
        <f>Data!E$502*Data!E474/Data!E473</f>
        <v>4208.174183219529</v>
      </c>
      <c r="E473" s="4">
        <f>Data!F$502*Data!F474/Data!F473</f>
        <v>11892.721528772065</v>
      </c>
      <c r="G473" s="5">
        <f>$L$2*B473/Data!C$502+$M$2*C473/Data!D$502+$N$2*D473/Data!E$502+$O$2*E473/Data!F$502</f>
        <v>9925.193517722035</v>
      </c>
      <c r="I473" s="5">
        <f t="shared" si="8"/>
        <v>74.80648227796519</v>
      </c>
    </row>
    <row r="474" spans="1:9" ht="15">
      <c r="A474" s="2">
        <f>Data!A475</f>
        <v>473</v>
      </c>
      <c r="B474" s="4">
        <f>Data!C$502*Data!C475/Data!C474</f>
        <v>10918.38562586805</v>
      </c>
      <c r="C474" s="4">
        <f>Data!D$502*Data!D475/Data!D474</f>
        <v>5116.3382780739</v>
      </c>
      <c r="D474" s="4">
        <f>Data!E$502*Data!E475/Data!E474</f>
        <v>4118.756224593228</v>
      </c>
      <c r="E474" s="4">
        <f>Data!F$502*Data!F475/Data!F474</f>
        <v>11753.332971263417</v>
      </c>
      <c r="G474" s="5">
        <f>$L$2*B474/Data!C$502+$M$2*C474/Data!D$502+$N$2*D474/Data!E$502+$O$2*E474/Data!F$502</f>
        <v>9848.072749519839</v>
      </c>
      <c r="I474" s="5">
        <f t="shared" si="8"/>
        <v>151.9272504801611</v>
      </c>
    </row>
    <row r="475" spans="1:9" ht="15">
      <c r="A475" s="2">
        <f>Data!A476</f>
        <v>474</v>
      </c>
      <c r="B475" s="4">
        <f>Data!C$502*Data!C476/Data!C475</f>
        <v>11101.354501862488</v>
      </c>
      <c r="C475" s="4">
        <f>Data!D$502*Data!D476/Data!D475</f>
        <v>5243.546562419703</v>
      </c>
      <c r="D475" s="4">
        <f>Data!E$502*Data!E476/Data!E475</f>
        <v>4244.032232129676</v>
      </c>
      <c r="E475" s="4">
        <f>Data!F$502*Data!F476/Data!F475</f>
        <v>11945.451173419438</v>
      </c>
      <c r="G475" s="5">
        <f>$L$2*B475/Data!C$502+$M$2*C475/Data!D$502+$N$2*D475/Data!E$502+$O$2*E475/Data!F$502</f>
        <v>10049.546196057388</v>
      </c>
      <c r="I475" s="5">
        <f t="shared" si="8"/>
        <v>-49.54619605738844</v>
      </c>
    </row>
    <row r="476" spans="1:9" ht="15">
      <c r="A476" s="2">
        <f>Data!A477</f>
        <v>475</v>
      </c>
      <c r="B476" s="4">
        <f>Data!C$502*Data!C477/Data!C476</f>
        <v>11063.782012632651</v>
      </c>
      <c r="C476" s="4">
        <f>Data!D$502*Data!D477/Data!D476</f>
        <v>5156.727834976535</v>
      </c>
      <c r="D476" s="4">
        <f>Data!E$502*Data!E477/Data!E476</f>
        <v>4258.083867846213</v>
      </c>
      <c r="E476" s="4">
        <f>Data!F$502*Data!F477/Data!F476</f>
        <v>12064.548094228514</v>
      </c>
      <c r="G476" s="5">
        <f>$L$2*B476/Data!C$502+$M$2*C476/Data!D$502+$N$2*D476/Data!E$502+$O$2*E476/Data!F$502</f>
        <v>10008.95727501677</v>
      </c>
      <c r="I476" s="5">
        <f t="shared" si="8"/>
        <v>-8.957275016769927</v>
      </c>
    </row>
    <row r="477" spans="1:9" ht="15">
      <c r="A477" s="2">
        <f>Data!A478</f>
        <v>476</v>
      </c>
      <c r="B477" s="4">
        <f>Data!C$502*Data!C478/Data!C477</f>
        <v>10851.424569970583</v>
      </c>
      <c r="C477" s="4">
        <f>Data!D$502*Data!D478/Data!D477</f>
        <v>5192.617401187944</v>
      </c>
      <c r="D477" s="4">
        <f>Data!E$502*Data!E478/Data!E477</f>
        <v>4222.273431590482</v>
      </c>
      <c r="E477" s="4">
        <f>Data!F$502*Data!F478/Data!F477</f>
        <v>12141.208425612222</v>
      </c>
      <c r="G477" s="5">
        <f>$L$2*B477/Data!C$502+$M$2*C477/Data!D$502+$N$2*D477/Data!E$502+$O$2*E477/Data!F$502</f>
        <v>9956.905970791677</v>
      </c>
      <c r="I477" s="5">
        <f t="shared" si="8"/>
        <v>43.09402920832326</v>
      </c>
    </row>
    <row r="478" spans="1:9" ht="15">
      <c r="A478" s="2">
        <f>Data!A479</f>
        <v>477</v>
      </c>
      <c r="B478" s="4">
        <f>Data!C$502*Data!C479/Data!C478</f>
        <v>10896.432564186773</v>
      </c>
      <c r="C478" s="4">
        <f>Data!D$502*Data!D479/Data!D478</f>
        <v>5073.230119995596</v>
      </c>
      <c r="D478" s="4">
        <f>Data!E$502*Data!E479/Data!E478</f>
        <v>4116.551752793986</v>
      </c>
      <c r="E478" s="4">
        <f>Data!F$502*Data!F479/Data!F478</f>
        <v>11732.573423354308</v>
      </c>
      <c r="G478" s="5">
        <f>$L$2*B478/Data!C$502+$M$2*C478/Data!D$502+$N$2*D478/Data!E$502+$O$2*E478/Data!F$502</f>
        <v>9811.241759810793</v>
      </c>
      <c r="I478" s="5">
        <f t="shared" si="8"/>
        <v>188.75824018920684</v>
      </c>
    </row>
    <row r="479" spans="1:9" ht="15">
      <c r="A479" s="2">
        <f>Data!A480</f>
        <v>478</v>
      </c>
      <c r="B479" s="4">
        <f>Data!C$502*Data!C480/Data!C479</f>
        <v>11088.958369641938</v>
      </c>
      <c r="C479" s="4">
        <f>Data!D$502*Data!D480/Data!D479</f>
        <v>5247.207841515677</v>
      </c>
      <c r="D479" s="4">
        <f>Data!E$502*Data!E480/Data!E479</f>
        <v>4259.080863531351</v>
      </c>
      <c r="E479" s="4">
        <f>Data!F$502*Data!F480/Data!F479</f>
        <v>11994.061549368253</v>
      </c>
      <c r="G479" s="5">
        <f>$L$2*B479/Data!C$502+$M$2*C479/Data!D$502+$N$2*D479/Data!E$502+$O$2*E479/Data!F$502</f>
        <v>10058.818633250477</v>
      </c>
      <c r="I479" s="5">
        <f t="shared" si="8"/>
        <v>-58.81863325047743</v>
      </c>
    </row>
    <row r="480" spans="1:9" ht="15">
      <c r="A480" s="2">
        <f>Data!A481</f>
        <v>479</v>
      </c>
      <c r="B480" s="4">
        <f>Data!C$502*Data!C481/Data!C480</f>
        <v>11034.397446062729</v>
      </c>
      <c r="C480" s="4">
        <f>Data!D$502*Data!D481/Data!D480</f>
        <v>5195.452064484903</v>
      </c>
      <c r="D480" s="4">
        <f>Data!E$502*Data!E481/Data!E480</f>
        <v>4167.501229789253</v>
      </c>
      <c r="E480" s="4">
        <f>Data!F$502*Data!F481/Data!F480</f>
        <v>11913.592059199995</v>
      </c>
      <c r="G480" s="5">
        <f>$L$2*B480/Data!C$502+$M$2*C480/Data!D$502+$N$2*D480/Data!E$502+$O$2*E480/Data!F$502</f>
        <v>9974.071009617503</v>
      </c>
      <c r="I480" s="5">
        <f t="shared" si="8"/>
        <v>25.92899038249743</v>
      </c>
    </row>
    <row r="481" spans="1:9" ht="15">
      <c r="A481" s="2">
        <f>Data!A482</f>
        <v>480</v>
      </c>
      <c r="B481" s="4">
        <f>Data!C$502*Data!C482/Data!C481</f>
        <v>11212.845171138588</v>
      </c>
      <c r="C481" s="4">
        <f>Data!D$502*Data!D482/Data!D481</f>
        <v>5328.03307139399</v>
      </c>
      <c r="D481" s="4">
        <f>Data!E$502*Data!E482/Data!E481</f>
        <v>4320.917821707426</v>
      </c>
      <c r="E481" s="4">
        <f>Data!F$502*Data!F482/Data!F481</f>
        <v>11925.398753721907</v>
      </c>
      <c r="G481" s="5">
        <f>$L$2*B481/Data!C$502+$M$2*C481/Data!D$502+$N$2*D481/Data!E$502+$O$2*E481/Data!F$502</f>
        <v>10153.627196291673</v>
      </c>
      <c r="I481" s="5">
        <f t="shared" si="8"/>
        <v>-153.6271962916726</v>
      </c>
    </row>
    <row r="482" spans="1:9" ht="15">
      <c r="A482" s="2">
        <f>Data!A483</f>
        <v>481</v>
      </c>
      <c r="B482" s="4">
        <f>Data!C$502*Data!C483/Data!C482</f>
        <v>10818.084694454621</v>
      </c>
      <c r="C482" s="4">
        <f>Data!D$502*Data!D483/Data!D482</f>
        <v>5164.0562154896825</v>
      </c>
      <c r="D482" s="4">
        <f>Data!E$502*Data!E483/Data!E482</f>
        <v>4196.168761263054</v>
      </c>
      <c r="E482" s="4">
        <f>Data!F$502*Data!F483/Data!F482</f>
        <v>12113.333368306116</v>
      </c>
      <c r="G482" s="5">
        <f>$L$2*B482/Data!C$502+$M$2*C482/Data!D$502+$N$2*D482/Data!E$502+$O$2*E482/Data!F$502</f>
        <v>9917.500234870913</v>
      </c>
      <c r="I482" s="5">
        <f t="shared" si="8"/>
        <v>82.49976512908688</v>
      </c>
    </row>
    <row r="483" spans="1:9" ht="15">
      <c r="A483" s="2">
        <f>Data!A484</f>
        <v>482</v>
      </c>
      <c r="B483" s="4">
        <f>Data!C$502*Data!C484/Data!C483</f>
        <v>11108.630464607062</v>
      </c>
      <c r="C483" s="4">
        <f>Data!D$502*Data!D484/Data!D483</f>
        <v>5251.528268777305</v>
      </c>
      <c r="D483" s="4">
        <f>Data!E$502*Data!E484/Data!E483</f>
        <v>4231.193021666229</v>
      </c>
      <c r="E483" s="4">
        <f>Data!F$502*Data!F484/Data!F483</f>
        <v>11982.335997045086</v>
      </c>
      <c r="G483" s="5">
        <f>$L$2*B483/Data!C$502+$M$2*C483/Data!D$502+$N$2*D483/Data!E$502+$O$2*E483/Data!F$502</f>
        <v>10059.900756121351</v>
      </c>
      <c r="I483" s="5">
        <f t="shared" si="8"/>
        <v>-59.90075612135115</v>
      </c>
    </row>
    <row r="484" spans="1:9" ht="15">
      <c r="A484" s="2">
        <f>Data!A485</f>
        <v>483</v>
      </c>
      <c r="B484" s="4">
        <f>Data!C$502*Data!C485/Data!C484</f>
        <v>11225.84695608176</v>
      </c>
      <c r="C484" s="4">
        <f>Data!D$502*Data!D485/Data!D484</f>
        <v>5265.721748882979</v>
      </c>
      <c r="D484" s="4">
        <f>Data!E$502*Data!E485/Data!E484</f>
        <v>4312.262878085926</v>
      </c>
      <c r="E484" s="4">
        <f>Data!F$502*Data!F485/Data!F484</f>
        <v>12020.925077197766</v>
      </c>
      <c r="G484" s="5">
        <f>$L$2*B484/Data!C$502+$M$2*C484/Data!D$502+$N$2*D484/Data!E$502+$O$2*E484/Data!F$502</f>
        <v>10136.240828597507</v>
      </c>
      <c r="I484" s="5">
        <f t="shared" si="8"/>
        <v>-136.24082859750706</v>
      </c>
    </row>
    <row r="485" spans="1:9" ht="15">
      <c r="A485" s="2">
        <f>Data!A486</f>
        <v>484</v>
      </c>
      <c r="B485" s="4">
        <f>Data!C$502*Data!C486/Data!C485</f>
        <v>10860.584362596219</v>
      </c>
      <c r="C485" s="4">
        <f>Data!D$502*Data!D486/Data!D485</f>
        <v>5229.845425980147</v>
      </c>
      <c r="D485" s="4">
        <f>Data!E$502*Data!E486/Data!E485</f>
        <v>4246.809587380002</v>
      </c>
      <c r="E485" s="4">
        <f>Data!F$502*Data!F486/Data!F485</f>
        <v>12292.977177068118</v>
      </c>
      <c r="G485" s="5">
        <f>$L$2*B485/Data!C$502+$M$2*C485/Data!D$502+$N$2*D485/Data!E$502+$O$2*E485/Data!F$502</f>
        <v>10012.806164892483</v>
      </c>
      <c r="I485" s="5">
        <f t="shared" si="8"/>
        <v>-12.806164892483139</v>
      </c>
    </row>
    <row r="486" spans="1:9" ht="15">
      <c r="A486" s="2">
        <f>Data!A487</f>
        <v>485</v>
      </c>
      <c r="B486" s="4">
        <f>Data!C$502*Data!C487/Data!C486</f>
        <v>10996.633033616175</v>
      </c>
      <c r="C486" s="4">
        <f>Data!D$502*Data!D487/Data!D486</f>
        <v>5182.34004541745</v>
      </c>
      <c r="D486" s="4">
        <f>Data!E$502*Data!E487/Data!E486</f>
        <v>4280.05765999643</v>
      </c>
      <c r="E486" s="4">
        <f>Data!F$502*Data!F487/Data!F486</f>
        <v>11580.929041526459</v>
      </c>
      <c r="G486" s="5">
        <f>$L$2*B486/Data!C$502+$M$2*C486/Data!D$502+$N$2*D486/Data!E$502+$O$2*E486/Data!F$502</f>
        <v>9924.01247289943</v>
      </c>
      <c r="I486" s="5">
        <f t="shared" si="8"/>
        <v>75.98752710056942</v>
      </c>
    </row>
    <row r="487" spans="1:9" ht="15">
      <c r="A487" s="2">
        <f>Data!A488</f>
        <v>486</v>
      </c>
      <c r="B487" s="4">
        <f>Data!C$502*Data!C488/Data!C487</f>
        <v>11037.334229359933</v>
      </c>
      <c r="C487" s="4">
        <f>Data!D$502*Data!D488/Data!D487</f>
        <v>5085.121230451723</v>
      </c>
      <c r="D487" s="4">
        <f>Data!E$502*Data!E488/Data!E487</f>
        <v>4141.194904528902</v>
      </c>
      <c r="E487" s="4">
        <f>Data!F$502*Data!F488/Data!F487</f>
        <v>12082.818946609177</v>
      </c>
      <c r="G487" s="5">
        <f>$L$2*B487/Data!C$502+$M$2*C487/Data!D$502+$N$2*D487/Data!E$502+$O$2*E487/Data!F$502</f>
        <v>9933.41310415642</v>
      </c>
      <c r="I487" s="5">
        <f t="shared" si="8"/>
        <v>66.58689584358035</v>
      </c>
    </row>
    <row r="488" spans="1:9" ht="15">
      <c r="A488" s="2">
        <f>Data!A489</f>
        <v>487</v>
      </c>
      <c r="B488" s="4">
        <f>Data!C$502*Data!C489/Data!C488</f>
        <v>10692.675407513127</v>
      </c>
      <c r="C488" s="4">
        <f>Data!D$502*Data!D489/Data!D488</f>
        <v>5066.973416731822</v>
      </c>
      <c r="D488" s="4">
        <f>Data!E$502*Data!E489/Data!E488</f>
        <v>4090.780460229407</v>
      </c>
      <c r="E488" s="4">
        <f>Data!F$502*Data!F489/Data!F488</f>
        <v>11881.701577418971</v>
      </c>
      <c r="G488" s="5">
        <f>$L$2*B488/Data!C$502+$M$2*C488/Data!D$502+$N$2*D488/Data!E$502+$O$2*E488/Data!F$502</f>
        <v>9752.428894284569</v>
      </c>
      <c r="I488" s="5">
        <f t="shared" si="8"/>
        <v>247.57110571543126</v>
      </c>
    </row>
    <row r="489" spans="1:9" ht="15">
      <c r="A489" s="2">
        <f>Data!A490</f>
        <v>488</v>
      </c>
      <c r="B489" s="4">
        <f>Data!C$502*Data!C490/Data!C489</f>
        <v>11054.303886995529</v>
      </c>
      <c r="C489" s="4">
        <f>Data!D$502*Data!D490/Data!D489</f>
        <v>5079.3379273046</v>
      </c>
      <c r="D489" s="4">
        <f>Data!E$502*Data!E490/Data!E489</f>
        <v>4121.385511325485</v>
      </c>
      <c r="E489" s="4">
        <f>Data!F$502*Data!F490/Data!F489</f>
        <v>11676.260215828426</v>
      </c>
      <c r="G489" s="5">
        <f>$L$2*B489/Data!C$502+$M$2*C489/Data!D$502+$N$2*D489/Data!E$502+$O$2*E489/Data!F$502</f>
        <v>9863.823549295861</v>
      </c>
      <c r="I489" s="5">
        <f t="shared" si="8"/>
        <v>136.17645070413892</v>
      </c>
    </row>
    <row r="490" spans="1:9" ht="15">
      <c r="A490" s="2">
        <f>Data!A491</f>
        <v>489</v>
      </c>
      <c r="B490" s="4">
        <f>Data!C$502*Data!C491/Data!C490</f>
        <v>11306.703430401676</v>
      </c>
      <c r="C490" s="4">
        <f>Data!D$502*Data!D491/Data!D490</f>
        <v>5400.885587803156</v>
      </c>
      <c r="D490" s="4">
        <f>Data!E$502*Data!E491/Data!E490</f>
        <v>4371.3610885323105</v>
      </c>
      <c r="E490" s="4">
        <f>Data!F$502*Data!F491/Data!F490</f>
        <v>12411.816492466978</v>
      </c>
      <c r="G490" s="5">
        <f>$L$2*B490/Data!C$502+$M$2*C490/Data!D$502+$N$2*D490/Data!E$502+$O$2*E490/Data!F$502</f>
        <v>10322.703376712616</v>
      </c>
      <c r="I490" s="5">
        <f t="shared" si="8"/>
        <v>-322.70337671261586</v>
      </c>
    </row>
    <row r="491" spans="1:9" ht="15">
      <c r="A491" s="2">
        <f>Data!A492</f>
        <v>490</v>
      </c>
      <c r="B491" s="4">
        <f>Data!C$502*Data!C492/Data!C491</f>
        <v>10753.937618589247</v>
      </c>
      <c r="C491" s="4">
        <f>Data!D$502*Data!D492/Data!D491</f>
        <v>5167.705267796486</v>
      </c>
      <c r="D491" s="4">
        <f>Data!E$502*Data!E492/Data!E491</f>
        <v>4181.1935093475395</v>
      </c>
      <c r="E491" s="4">
        <f>Data!F$502*Data!F492/Data!F491</f>
        <v>11793.674837933664</v>
      </c>
      <c r="G491" s="5">
        <f>$L$2*B491/Data!C$502+$M$2*C491/Data!D$502+$N$2*D491/Data!E$502+$O$2*E491/Data!F$502</f>
        <v>9839.536782457464</v>
      </c>
      <c r="I491" s="5">
        <f t="shared" si="8"/>
        <v>160.46321754253586</v>
      </c>
    </row>
    <row r="492" spans="1:9" ht="15">
      <c r="A492" s="2">
        <f>Data!A493</f>
        <v>491</v>
      </c>
      <c r="B492" s="4">
        <f>Data!C$502*Data!C493/Data!C492</f>
        <v>11059.540419474068</v>
      </c>
      <c r="C492" s="4">
        <f>Data!D$502*Data!D493/Data!D492</f>
        <v>5149.594024669473</v>
      </c>
      <c r="D492" s="4">
        <f>Data!E$502*Data!E493/Data!E492</f>
        <v>4217.280002189438</v>
      </c>
      <c r="E492" s="4">
        <f>Data!F$502*Data!F493/Data!F492</f>
        <v>11954.226874712213</v>
      </c>
      <c r="G492" s="5">
        <f>$L$2*B492/Data!C$502+$M$2*C492/Data!D$502+$N$2*D492/Data!E$502+$O$2*E492/Data!F$502</f>
        <v>9975.269475036297</v>
      </c>
      <c r="I492" s="5">
        <f t="shared" si="8"/>
        <v>24.73052496370292</v>
      </c>
    </row>
    <row r="493" spans="1:9" ht="15">
      <c r="A493" s="2">
        <f>Data!A494</f>
        <v>492</v>
      </c>
      <c r="B493" s="4">
        <f>Data!C$502*Data!C494/Data!C493</f>
        <v>11183.240065827069</v>
      </c>
      <c r="C493" s="4">
        <f>Data!D$502*Data!D494/Data!D493</f>
        <v>5150.707167082852</v>
      </c>
      <c r="D493" s="4">
        <f>Data!E$502*Data!E494/Data!E493</f>
        <v>4192.67905639103</v>
      </c>
      <c r="E493" s="4">
        <f>Data!F$502*Data!F494/Data!F493</f>
        <v>11769.124799641686</v>
      </c>
      <c r="G493" s="5">
        <f>$L$2*B493/Data!C$502+$M$2*C493/Data!D$502+$N$2*D493/Data!E$502+$O$2*E493/Data!F$502</f>
        <v>9984.149921775323</v>
      </c>
      <c r="I493" s="5">
        <f t="shared" si="8"/>
        <v>15.850078224677418</v>
      </c>
    </row>
    <row r="494" spans="1:9" ht="15">
      <c r="A494" s="2">
        <f>Data!A495</f>
        <v>493</v>
      </c>
      <c r="B494" s="4">
        <f>Data!C$502*Data!C495/Data!C494</f>
        <v>11010.761957352426</v>
      </c>
      <c r="C494" s="4">
        <f>Data!D$502*Data!D495/Data!D494</f>
        <v>5293.056163507822</v>
      </c>
      <c r="D494" s="4">
        <f>Data!E$502*Data!E495/Data!E494</f>
        <v>4309.962089257179</v>
      </c>
      <c r="E494" s="4">
        <f>Data!F$502*Data!F495/Data!F494</f>
        <v>12117.899804404049</v>
      </c>
      <c r="G494" s="5">
        <f>$L$2*B494/Data!C$502+$M$2*C494/Data!D$502+$N$2*D494/Data!E$502+$O$2*E494/Data!F$502</f>
        <v>10089.572929800082</v>
      </c>
      <c r="I494" s="5">
        <f t="shared" si="8"/>
        <v>-89.57292980008242</v>
      </c>
    </row>
    <row r="495" spans="1:9" ht="15">
      <c r="A495" s="2">
        <f>Data!A496</f>
        <v>494</v>
      </c>
      <c r="B495" s="4">
        <f>Data!C$502*Data!C496/Data!C495</f>
        <v>10671.799045630401</v>
      </c>
      <c r="C495" s="4">
        <f>Data!D$502*Data!D496/Data!D495</f>
        <v>4821.762918382042</v>
      </c>
      <c r="D495" s="4">
        <f>Data!E$502*Data!E496/Data!E495</f>
        <v>3987.5418781995363</v>
      </c>
      <c r="E495" s="4">
        <f>Data!F$502*Data!F496/Data!F495</f>
        <v>11411.804363867976</v>
      </c>
      <c r="G495" s="5">
        <f>$L$2*B495/Data!C$502+$M$2*C495/Data!D$502+$N$2*D495/Data!E$502+$O$2*E495/Data!F$502</f>
        <v>9500.60511336072</v>
      </c>
      <c r="I495" s="5">
        <f t="shared" si="8"/>
        <v>499.39488663928023</v>
      </c>
    </row>
    <row r="496" spans="1:9" ht="15">
      <c r="A496" s="2">
        <f>Data!A497</f>
        <v>495</v>
      </c>
      <c r="B496" s="4">
        <f>Data!C$502*Data!C497/Data!C496</f>
        <v>10574.201791804335</v>
      </c>
      <c r="C496" s="4">
        <f>Data!D$502*Data!D497/Data!D496</f>
        <v>5079.939270932823</v>
      </c>
      <c r="D496" s="4">
        <f>Data!E$502*Data!E497/Data!E496</f>
        <v>4136.542777584773</v>
      </c>
      <c r="E496" s="4">
        <f>Data!F$502*Data!F497/Data!F496</f>
        <v>12151.387469181</v>
      </c>
      <c r="G496" s="5">
        <f>$L$2*B496/Data!C$502+$M$2*C496/Data!D$502+$N$2*D496/Data!E$502+$O$2*E496/Data!F$502</f>
        <v>9772.668305189516</v>
      </c>
      <c r="I496" s="5">
        <f t="shared" si="8"/>
        <v>227.3316948104839</v>
      </c>
    </row>
    <row r="497" spans="1:9" ht="15">
      <c r="A497" s="2">
        <f>Data!A498</f>
        <v>496</v>
      </c>
      <c r="B497" s="4">
        <f>Data!C$502*Data!C498/Data!C497</f>
        <v>11448.027963327759</v>
      </c>
      <c r="C497" s="4">
        <f>Data!D$502*Data!D498/Data!D497</f>
        <v>5162.722905300871</v>
      </c>
      <c r="D497" s="4">
        <f>Data!E$502*Data!E498/Data!E497</f>
        <v>4182.165547097456</v>
      </c>
      <c r="E497" s="4">
        <f>Data!F$502*Data!F498/Data!F497</f>
        <v>11740.34813634967</v>
      </c>
      <c r="G497" s="5">
        <f>$L$2*B497/Data!C$502+$M$2*C497/Data!D$502+$N$2*D497/Data!E$502+$O$2*E497/Data!F$502</f>
        <v>10079.899035441318</v>
      </c>
      <c r="I497" s="5">
        <f t="shared" si="8"/>
        <v>-79.89903544131812</v>
      </c>
    </row>
    <row r="498" spans="1:9" ht="15">
      <c r="A498" s="2">
        <f>Data!A499</f>
        <v>497</v>
      </c>
      <c r="B498" s="4">
        <f>Data!C$502*Data!C499/Data!C498</f>
        <v>11390.889306904277</v>
      </c>
      <c r="C498" s="4">
        <f>Data!D$502*Data!D499/Data!D498</f>
        <v>5656.316823770492</v>
      </c>
      <c r="D498" s="4">
        <f>Data!E$502*Data!E499/Data!E498</f>
        <v>4618.7595732795</v>
      </c>
      <c r="E498" s="4">
        <f>Data!F$502*Data!F499/Data!F498</f>
        <v>12457.518144343</v>
      </c>
      <c r="G498" s="5">
        <f>$L$2*B498/Data!C$502+$M$2*C498/Data!D$502+$N$2*D498/Data!E$502+$O$2*E498/Data!F$502</f>
        <v>10566.847972983709</v>
      </c>
      <c r="I498" s="5">
        <f t="shared" si="8"/>
        <v>-566.847972983709</v>
      </c>
    </row>
    <row r="499" spans="1:9" ht="15">
      <c r="A499" s="2">
        <f>Data!A500</f>
        <v>498</v>
      </c>
      <c r="B499" s="4">
        <f>Data!C$502*Data!C500/Data!C499</f>
        <v>10661.301821970348</v>
      </c>
      <c r="C499" s="4">
        <f>Data!D$502*Data!D500/Data!D499</f>
        <v>5123.614011635569</v>
      </c>
      <c r="D499" s="4">
        <f>Data!E$502*Data!E500/Data!E499</f>
        <v>4127.7481873674815</v>
      </c>
      <c r="E499" s="4">
        <f>Data!F$502*Data!F500/Data!F499</f>
        <v>12177.479775175618</v>
      </c>
      <c r="G499" s="5">
        <f>$L$2*B499/Data!C$502+$M$2*C499/Data!D$502+$N$2*D499/Data!E$502+$O$2*E499/Data!F$502</f>
        <v>9831.754847289449</v>
      </c>
      <c r="I499" s="5">
        <f t="shared" si="8"/>
        <v>168.24515271055134</v>
      </c>
    </row>
    <row r="500" spans="1:9" ht="15">
      <c r="A500" s="2">
        <f>Data!A501</f>
        <v>499</v>
      </c>
      <c r="B500" s="4">
        <f>Data!C$502*Data!C501/Data!C500</f>
        <v>10831.42982874427</v>
      </c>
      <c r="C500" s="4">
        <f>Data!D$502*Data!D501/Data!D500</f>
        <v>5057.355995645781</v>
      </c>
      <c r="D500" s="4">
        <f>Data!E$502*Data!E501/Data!E500</f>
        <v>4117.754857310626</v>
      </c>
      <c r="E500" s="4">
        <f>Data!F$502*Data!F501/Data!F500</f>
        <v>12030.800080550247</v>
      </c>
      <c r="G500" s="5">
        <f>$L$2*B500/Data!C$502+$M$2*C500/Data!D$502+$N$2*D500/Data!E$502+$O$2*E500/Data!F$502</f>
        <v>9828.45032158144</v>
      </c>
      <c r="I500" s="5">
        <f t="shared" si="8"/>
        <v>171.54967841855978</v>
      </c>
    </row>
    <row r="501" spans="1:9" ht="15">
      <c r="A501" s="2">
        <f>Data!A502</f>
        <v>500</v>
      </c>
      <c r="B501" s="4">
        <f>Data!C$502*Data!C502/Data!C501</f>
        <v>11222.531068204933</v>
      </c>
      <c r="C501" s="4">
        <f>Data!D$502*Data!D502/Data!D501</f>
        <v>5300.417811445168</v>
      </c>
      <c r="D501" s="4">
        <f>Data!E$502*Data!E502/Data!E501</f>
        <v>4342.1434172714335</v>
      </c>
      <c r="E501" s="4">
        <f>Data!F$502*Data!F502/Data!F501</f>
        <v>11899.001706219466</v>
      </c>
      <c r="G501" s="5">
        <f>$L$2*B501/Data!C$502+$M$2*C501/Data!D$502+$N$2*D501/Data!E$502+$O$2*E501/Data!F$502</f>
        <v>10141.82575695801</v>
      </c>
      <c r="I501" s="5">
        <f t="shared" si="8"/>
        <v>-141.82575695800915</v>
      </c>
    </row>
    <row r="503" spans="8:10" ht="15">
      <c r="H503" s="5" t="s">
        <v>9</v>
      </c>
      <c r="I503"/>
      <c r="J503" s="5">
        <f>AVERAGE(I2:I501)</f>
        <v>1.28010985590973</v>
      </c>
    </row>
    <row r="504" spans="8:10" ht="15">
      <c r="H504" s="5" t="s">
        <v>10</v>
      </c>
      <c r="I504"/>
      <c r="J504" s="5">
        <f>STDEV(I2:I501)</f>
        <v>97.55536073470277</v>
      </c>
    </row>
    <row r="505" spans="8:10" ht="15">
      <c r="H505" s="5" t="s">
        <v>11</v>
      </c>
      <c r="I505"/>
      <c r="J505" s="5">
        <f>SKEW(I2:I501)</f>
        <v>0.012863237123174522</v>
      </c>
    </row>
    <row r="506" spans="8:10" ht="15">
      <c r="H506" s="5" t="s">
        <v>12</v>
      </c>
      <c r="I506"/>
      <c r="J506" s="5">
        <f>KURT(I2:I501)</f>
        <v>4.1647869505143404</v>
      </c>
    </row>
    <row r="507" ht="15">
      <c r="I507"/>
    </row>
    <row r="508" spans="9:10" ht="15">
      <c r="I508"/>
      <c r="J508" s="5">
        <f>NORMINV(0.01,J503,J504)</f>
        <v>-225.66759619055415</v>
      </c>
    </row>
    <row r="509" spans="8:10" ht="15">
      <c r="H509" s="5" t="s">
        <v>43</v>
      </c>
      <c r="I509"/>
      <c r="J509" s="14">
        <f>NORMDIST(J508,J503,J504,FALSE)</f>
        <v>0.000273200180930465</v>
      </c>
    </row>
    <row r="510" spans="8:10" ht="15">
      <c r="H510" s="5" t="s">
        <v>44</v>
      </c>
      <c r="I510"/>
      <c r="J510" s="5">
        <f>(1/J509)*SQRT(0.01*0.99/500)</f>
        <v>16.287394382765587</v>
      </c>
    </row>
  </sheetData>
  <sheetProtection/>
  <printOptions/>
  <pageMargins left="0.7" right="0.7" top="0.75" bottom="0.75" header="0.3" footer="0.3"/>
  <pageSetup horizontalDpi="1200" verticalDpi="1200" orientation="portrait" r:id="rId2"/>
  <drawing r:id="rId1"/>
</worksheet>
</file>

<file path=xl/worksheets/sheet3.xml><?xml version="1.0" encoding="utf-8"?>
<worksheet xmlns="http://schemas.openxmlformats.org/spreadsheetml/2006/main" xmlns:r="http://schemas.openxmlformats.org/officeDocument/2006/relationships">
  <dimension ref="A1:E501"/>
  <sheetViews>
    <sheetView zoomScalePageLayoutView="0" workbookViewId="0" topLeftCell="A463">
      <selection activeCell="H494" sqref="H494"/>
    </sheetView>
  </sheetViews>
  <sheetFormatPr defaultColWidth="9.140625" defaultRowHeight="15"/>
  <cols>
    <col min="1" max="1" width="9.140625" style="2" customWidth="1"/>
    <col min="2" max="2" width="12.140625" style="6" customWidth="1"/>
    <col min="3" max="3" width="9.140625" style="2" customWidth="1"/>
  </cols>
  <sheetData>
    <row r="1" spans="1:3" ht="15">
      <c r="A1" s="2" t="s">
        <v>3</v>
      </c>
      <c r="B1" s="6" t="s">
        <v>8</v>
      </c>
      <c r="C1" s="2" t="s">
        <v>35</v>
      </c>
    </row>
    <row r="2" spans="1:3" ht="15">
      <c r="A2" s="2">
        <f>Data!A496</f>
        <v>494</v>
      </c>
      <c r="B2" s="6">
        <v>499.39488663928023</v>
      </c>
      <c r="C2" s="2">
        <v>1</v>
      </c>
    </row>
    <row r="3" spans="1:3" ht="15">
      <c r="A3" s="2">
        <f>Data!A341</f>
        <v>339</v>
      </c>
      <c r="B3" s="6">
        <v>359.43987727389685</v>
      </c>
      <c r="C3" s="2">
        <f>C2+1</f>
        <v>2</v>
      </c>
    </row>
    <row r="4" spans="1:3" ht="15">
      <c r="A4" s="2">
        <f>Data!A331</f>
        <v>329</v>
      </c>
      <c r="B4" s="6">
        <v>341.3660192292664</v>
      </c>
      <c r="C4" s="2">
        <f aca="true" t="shared" si="0" ref="C4:C67">C3+1</f>
        <v>3</v>
      </c>
    </row>
    <row r="5" spans="1:5" ht="15">
      <c r="A5" s="2">
        <f>Data!A351</f>
        <v>349</v>
      </c>
      <c r="B5" s="6">
        <v>251.94307267510158</v>
      </c>
      <c r="C5" s="2">
        <f t="shared" si="0"/>
        <v>4</v>
      </c>
      <c r="E5" t="s">
        <v>40</v>
      </c>
    </row>
    <row r="6" spans="1:5" ht="15">
      <c r="A6" s="15">
        <f>Data!A489</f>
        <v>487</v>
      </c>
      <c r="B6" s="17">
        <v>247.57110571543126</v>
      </c>
      <c r="C6" s="15">
        <f t="shared" si="0"/>
        <v>5</v>
      </c>
      <c r="E6">
        <f>SQRT(10)*B6</f>
        <v>782.8885769070924</v>
      </c>
    </row>
    <row r="7" spans="1:3" ht="15">
      <c r="A7" s="2">
        <f>Data!A133</f>
        <v>131</v>
      </c>
      <c r="B7" s="6">
        <v>241.7122075789266</v>
      </c>
      <c r="C7" s="2">
        <f t="shared" si="0"/>
        <v>6</v>
      </c>
    </row>
    <row r="8" spans="1:3" ht="15">
      <c r="A8" s="2">
        <f>Data!A229</f>
        <v>227</v>
      </c>
      <c r="B8" s="6">
        <v>230.26546264303033</v>
      </c>
      <c r="C8" s="2">
        <f t="shared" si="0"/>
        <v>7</v>
      </c>
    </row>
    <row r="9" spans="1:3" ht="15">
      <c r="A9" s="2">
        <f>Data!A497</f>
        <v>495</v>
      </c>
      <c r="B9" s="6">
        <v>227.3316948104839</v>
      </c>
      <c r="C9" s="2">
        <f t="shared" si="0"/>
        <v>8</v>
      </c>
    </row>
    <row r="10" spans="1:3" ht="15">
      <c r="A10" s="2">
        <f>Data!A443</f>
        <v>441</v>
      </c>
      <c r="B10" s="6">
        <v>225.0510656591614</v>
      </c>
      <c r="C10" s="2">
        <f t="shared" si="0"/>
        <v>9</v>
      </c>
    </row>
    <row r="11" spans="1:3" ht="15">
      <c r="A11" s="2">
        <f>Data!A378</f>
        <v>376</v>
      </c>
      <c r="B11" s="6">
        <v>217.9450554496143</v>
      </c>
      <c r="C11" s="2">
        <f t="shared" si="0"/>
        <v>10</v>
      </c>
    </row>
    <row r="12" spans="1:3" ht="15">
      <c r="A12" s="2">
        <f>Data!A308</f>
        <v>306</v>
      </c>
      <c r="B12" s="6">
        <v>211.79666947861006</v>
      </c>
      <c r="C12" s="2">
        <f t="shared" si="0"/>
        <v>11</v>
      </c>
    </row>
    <row r="13" spans="1:3" ht="15">
      <c r="A13" s="2">
        <f>Data!A367</f>
        <v>365</v>
      </c>
      <c r="B13" s="6">
        <v>202.97034770736718</v>
      </c>
      <c r="C13" s="2">
        <f t="shared" si="0"/>
        <v>12</v>
      </c>
    </row>
    <row r="14" spans="1:3" ht="15">
      <c r="A14" s="2">
        <f>Data!A244</f>
        <v>242</v>
      </c>
      <c r="B14" s="6">
        <v>200.1158127851595</v>
      </c>
      <c r="C14" s="2">
        <f t="shared" si="0"/>
        <v>13</v>
      </c>
    </row>
    <row r="15" spans="1:3" ht="15">
      <c r="A15" s="2">
        <f>Data!A240</f>
        <v>238</v>
      </c>
      <c r="B15" s="6">
        <v>199.4665084563403</v>
      </c>
      <c r="C15" s="2">
        <f t="shared" si="0"/>
        <v>14</v>
      </c>
    </row>
    <row r="16" spans="1:3" ht="15">
      <c r="A16" s="2">
        <f>Data!A479</f>
        <v>477</v>
      </c>
      <c r="B16" s="6">
        <v>188.75824018920684</v>
      </c>
      <c r="C16" s="2">
        <f t="shared" si="0"/>
        <v>15</v>
      </c>
    </row>
    <row r="17" spans="1:3" ht="15">
      <c r="A17" s="2">
        <f>Data!A285</f>
        <v>283</v>
      </c>
      <c r="B17" s="6">
        <v>181.41809922627363</v>
      </c>
      <c r="C17" s="2">
        <f t="shared" si="0"/>
        <v>16</v>
      </c>
    </row>
    <row r="18" spans="1:3" ht="15">
      <c r="A18" s="2">
        <f>Data!A417</f>
        <v>415</v>
      </c>
      <c r="B18" s="6">
        <v>180.549135684043</v>
      </c>
      <c r="C18" s="2">
        <f t="shared" si="0"/>
        <v>17</v>
      </c>
    </row>
    <row r="19" spans="1:3" ht="15">
      <c r="A19" s="2">
        <f>Data!A306</f>
        <v>304</v>
      </c>
      <c r="B19" s="6">
        <v>178.8126880088439</v>
      </c>
      <c r="C19" s="2">
        <f t="shared" si="0"/>
        <v>18</v>
      </c>
    </row>
    <row r="20" spans="1:3" ht="15">
      <c r="A20" s="2">
        <f>Data!A239</f>
        <v>237</v>
      </c>
      <c r="B20" s="6">
        <v>176.0238337160663</v>
      </c>
      <c r="C20" s="2">
        <f t="shared" si="0"/>
        <v>19</v>
      </c>
    </row>
    <row r="21" spans="1:3" ht="15">
      <c r="A21" s="2">
        <f>Data!A258</f>
        <v>256</v>
      </c>
      <c r="B21" s="6">
        <v>175.70545146847144</v>
      </c>
      <c r="C21" s="2">
        <f t="shared" si="0"/>
        <v>20</v>
      </c>
    </row>
    <row r="22" spans="1:3" ht="15">
      <c r="A22" s="2">
        <f>Data!A429</f>
        <v>427</v>
      </c>
      <c r="B22" s="6">
        <v>171.60969384092095</v>
      </c>
      <c r="C22" s="2">
        <f t="shared" si="0"/>
        <v>21</v>
      </c>
    </row>
    <row r="23" spans="1:3" ht="15">
      <c r="A23" s="2">
        <f>Data!A501</f>
        <v>499</v>
      </c>
      <c r="B23" s="6">
        <v>171.54967841855978</v>
      </c>
      <c r="C23" s="2">
        <f t="shared" si="0"/>
        <v>22</v>
      </c>
    </row>
    <row r="24" spans="1:3" ht="15">
      <c r="A24" s="2">
        <f>Data!A298</f>
        <v>296</v>
      </c>
      <c r="B24" s="6">
        <v>170.70017585276037</v>
      </c>
      <c r="C24" s="2">
        <f t="shared" si="0"/>
        <v>23</v>
      </c>
    </row>
    <row r="25" spans="1:3" ht="15">
      <c r="A25" s="2">
        <f>Data!A251</f>
        <v>249</v>
      </c>
      <c r="B25" s="6">
        <v>169.97994712593209</v>
      </c>
      <c r="C25" s="2">
        <f t="shared" si="0"/>
        <v>24</v>
      </c>
    </row>
    <row r="26" spans="1:3" ht="15">
      <c r="A26" s="2">
        <f>Data!A294</f>
        <v>292</v>
      </c>
      <c r="B26" s="6">
        <v>168.61240193648155</v>
      </c>
      <c r="C26" s="2">
        <f t="shared" si="0"/>
        <v>25</v>
      </c>
    </row>
    <row r="27" spans="1:3" ht="15">
      <c r="A27" s="2">
        <f>Data!A500</f>
        <v>498</v>
      </c>
      <c r="B27" s="6">
        <v>168.24515271055134</v>
      </c>
      <c r="C27" s="2">
        <f t="shared" si="0"/>
        <v>26</v>
      </c>
    </row>
    <row r="28" spans="1:3" ht="15">
      <c r="A28" s="2">
        <f>Data!A455</f>
        <v>453</v>
      </c>
      <c r="B28" s="6">
        <v>165.19044443192433</v>
      </c>
      <c r="C28" s="2">
        <f t="shared" si="0"/>
        <v>27</v>
      </c>
    </row>
    <row r="29" spans="1:3" ht="15">
      <c r="A29" s="2">
        <f>Data!A439</f>
        <v>437</v>
      </c>
      <c r="B29" s="6">
        <v>163.62797358285752</v>
      </c>
      <c r="C29" s="2">
        <f t="shared" si="0"/>
        <v>28</v>
      </c>
    </row>
    <row r="30" spans="1:3" ht="15">
      <c r="A30" s="2">
        <f>Data!A453</f>
        <v>451</v>
      </c>
      <c r="B30" s="6">
        <v>161.48335681768367</v>
      </c>
      <c r="C30" s="2">
        <f t="shared" si="0"/>
        <v>29</v>
      </c>
    </row>
    <row r="31" spans="1:3" ht="15">
      <c r="A31" s="2">
        <f>Data!A372</f>
        <v>370</v>
      </c>
      <c r="B31" s="6">
        <v>161.43627153171292</v>
      </c>
      <c r="C31" s="2">
        <f t="shared" si="0"/>
        <v>30</v>
      </c>
    </row>
    <row r="32" spans="1:3" ht="15">
      <c r="A32" s="2">
        <f>Data!A337</f>
        <v>335</v>
      </c>
      <c r="B32" s="6">
        <v>160.73679755421654</v>
      </c>
      <c r="C32" s="2">
        <f t="shared" si="0"/>
        <v>31</v>
      </c>
    </row>
    <row r="33" spans="1:3" ht="15">
      <c r="A33" s="2">
        <f>Data!A492</f>
        <v>490</v>
      </c>
      <c r="B33" s="6">
        <v>160.46321754253586</v>
      </c>
      <c r="C33" s="2">
        <f t="shared" si="0"/>
        <v>32</v>
      </c>
    </row>
    <row r="34" spans="1:3" ht="15">
      <c r="A34" s="2">
        <f>Data!A324</f>
        <v>322</v>
      </c>
      <c r="B34" s="6">
        <v>157.9380677089266</v>
      </c>
      <c r="C34" s="2">
        <f t="shared" si="0"/>
        <v>33</v>
      </c>
    </row>
    <row r="35" spans="1:3" ht="15">
      <c r="A35" s="2">
        <f>Data!A322</f>
        <v>320</v>
      </c>
      <c r="B35" s="6">
        <v>152.58858316803526</v>
      </c>
      <c r="C35" s="2">
        <f t="shared" si="0"/>
        <v>34</v>
      </c>
    </row>
    <row r="36" spans="1:3" ht="15">
      <c r="A36" s="2">
        <f>Data!A475</f>
        <v>473</v>
      </c>
      <c r="B36" s="6">
        <v>151.9272504801611</v>
      </c>
      <c r="C36" s="2">
        <f t="shared" si="0"/>
        <v>35</v>
      </c>
    </row>
    <row r="37" spans="1:3" ht="15">
      <c r="A37" s="2">
        <f>Data!A300</f>
        <v>298</v>
      </c>
      <c r="B37" s="6">
        <v>146.5391619926031</v>
      </c>
      <c r="C37" s="2">
        <f t="shared" si="0"/>
        <v>36</v>
      </c>
    </row>
    <row r="38" spans="1:3" ht="15">
      <c r="A38" s="2">
        <f>Data!A256</f>
        <v>254</v>
      </c>
      <c r="B38" s="6">
        <v>145.8367471029378</v>
      </c>
      <c r="C38" s="2">
        <f t="shared" si="0"/>
        <v>37</v>
      </c>
    </row>
    <row r="39" spans="1:3" ht="15">
      <c r="A39" s="2">
        <f>Data!A144</f>
        <v>142</v>
      </c>
      <c r="B39" s="6">
        <v>142.72731324939014</v>
      </c>
      <c r="C39" s="2">
        <f t="shared" si="0"/>
        <v>38</v>
      </c>
    </row>
    <row r="40" spans="1:3" ht="15">
      <c r="A40" s="2">
        <f>Data!A373</f>
        <v>371</v>
      </c>
      <c r="B40" s="6">
        <v>139.37261632280752</v>
      </c>
      <c r="C40" s="2">
        <f t="shared" si="0"/>
        <v>39</v>
      </c>
    </row>
    <row r="41" spans="1:3" ht="15">
      <c r="A41" s="2">
        <f>Data!A143</f>
        <v>141</v>
      </c>
      <c r="B41" s="6">
        <v>138.11459459515936</v>
      </c>
      <c r="C41" s="2">
        <f t="shared" si="0"/>
        <v>40</v>
      </c>
    </row>
    <row r="42" spans="1:3" ht="15">
      <c r="A42" s="2">
        <f>Data!A490</f>
        <v>488</v>
      </c>
      <c r="B42" s="6">
        <v>136.17645070413892</v>
      </c>
      <c r="C42" s="2">
        <f t="shared" si="0"/>
        <v>41</v>
      </c>
    </row>
    <row r="43" spans="1:3" ht="15">
      <c r="A43" s="2">
        <f>Data!A368</f>
        <v>366</v>
      </c>
      <c r="B43" s="6">
        <v>135.76732429453114</v>
      </c>
      <c r="C43" s="2">
        <f t="shared" si="0"/>
        <v>42</v>
      </c>
    </row>
    <row r="44" spans="1:3" ht="15">
      <c r="A44" s="2">
        <f>Data!A377</f>
        <v>375</v>
      </c>
      <c r="B44" s="6">
        <v>135.16916462614608</v>
      </c>
      <c r="C44" s="2">
        <f t="shared" si="0"/>
        <v>43</v>
      </c>
    </row>
    <row r="45" spans="1:3" ht="15">
      <c r="A45" s="2">
        <f>Data!A235</f>
        <v>233</v>
      </c>
      <c r="B45" s="6">
        <v>135.1150595569252</v>
      </c>
      <c r="C45" s="2">
        <f t="shared" si="0"/>
        <v>44</v>
      </c>
    </row>
    <row r="46" spans="1:3" ht="15">
      <c r="A46" s="2">
        <f>Data!A227</f>
        <v>225</v>
      </c>
      <c r="B46" s="6">
        <v>134.54249811664886</v>
      </c>
      <c r="C46" s="2">
        <f t="shared" si="0"/>
        <v>45</v>
      </c>
    </row>
    <row r="47" spans="1:3" ht="15">
      <c r="A47" s="2">
        <f>Data!A230</f>
        <v>228</v>
      </c>
      <c r="B47" s="6">
        <v>131.7929565801369</v>
      </c>
      <c r="C47" s="2">
        <f t="shared" si="0"/>
        <v>46</v>
      </c>
    </row>
    <row r="48" spans="1:3" ht="15">
      <c r="A48" s="2">
        <f>Data!A336</f>
        <v>334</v>
      </c>
      <c r="B48" s="6">
        <v>130.70505419577785</v>
      </c>
      <c r="C48" s="2">
        <f t="shared" si="0"/>
        <v>47</v>
      </c>
    </row>
    <row r="49" spans="1:3" ht="15">
      <c r="A49" s="2">
        <f>Data!A410</f>
        <v>408</v>
      </c>
      <c r="B49" s="6">
        <v>129.30180131668385</v>
      </c>
      <c r="C49" s="2">
        <f t="shared" si="0"/>
        <v>48</v>
      </c>
    </row>
    <row r="50" spans="1:3" ht="15">
      <c r="A50" s="2">
        <f>Data!A366</f>
        <v>364</v>
      </c>
      <c r="B50" s="6">
        <v>125.95269111420566</v>
      </c>
      <c r="C50" s="2">
        <f t="shared" si="0"/>
        <v>49</v>
      </c>
    </row>
    <row r="51" spans="1:3" ht="15">
      <c r="A51" s="2">
        <f>Data!A447</f>
        <v>445</v>
      </c>
      <c r="B51" s="6">
        <v>124.51578522463569</v>
      </c>
      <c r="C51" s="2">
        <f t="shared" si="0"/>
        <v>50</v>
      </c>
    </row>
    <row r="52" spans="1:3" ht="15">
      <c r="A52" s="2">
        <f>Data!A338</f>
        <v>336</v>
      </c>
      <c r="B52" s="6">
        <v>124.20566396174945</v>
      </c>
      <c r="C52" s="2">
        <f t="shared" si="0"/>
        <v>51</v>
      </c>
    </row>
    <row r="53" spans="1:3" ht="15">
      <c r="A53" s="2">
        <f>Data!A137</f>
        <v>135</v>
      </c>
      <c r="B53" s="6">
        <v>123.41649981077535</v>
      </c>
      <c r="C53" s="2">
        <f t="shared" si="0"/>
        <v>52</v>
      </c>
    </row>
    <row r="54" spans="1:3" ht="15">
      <c r="A54" s="2">
        <f>Data!A243</f>
        <v>241</v>
      </c>
      <c r="B54" s="6">
        <v>118.4815227043</v>
      </c>
      <c r="C54" s="2">
        <f t="shared" si="0"/>
        <v>53</v>
      </c>
    </row>
    <row r="55" spans="1:3" ht="15">
      <c r="A55" s="2">
        <f>Data!A432</f>
        <v>430</v>
      </c>
      <c r="B55" s="6">
        <v>118.47273530187158</v>
      </c>
      <c r="C55" s="2">
        <f t="shared" si="0"/>
        <v>54</v>
      </c>
    </row>
    <row r="56" spans="1:3" ht="15">
      <c r="A56" s="2">
        <f>Data!A463</f>
        <v>461</v>
      </c>
      <c r="B56" s="6">
        <v>115.90328461874378</v>
      </c>
      <c r="C56" s="2">
        <f t="shared" si="0"/>
        <v>55</v>
      </c>
    </row>
    <row r="57" spans="1:3" ht="15">
      <c r="A57" s="2">
        <f>Data!A461</f>
        <v>459</v>
      </c>
      <c r="B57" s="6">
        <v>115.72571201922074</v>
      </c>
      <c r="C57" s="2">
        <f t="shared" si="0"/>
        <v>56</v>
      </c>
    </row>
    <row r="58" spans="1:3" ht="15">
      <c r="A58" s="2">
        <f>Data!A376</f>
        <v>374</v>
      </c>
      <c r="B58" s="6">
        <v>112.65406371522658</v>
      </c>
      <c r="C58" s="2">
        <f t="shared" si="0"/>
        <v>57</v>
      </c>
    </row>
    <row r="59" spans="1:3" ht="15">
      <c r="A59" s="2">
        <f>Data!A242</f>
        <v>240</v>
      </c>
      <c r="B59" s="6">
        <v>110.12580058917229</v>
      </c>
      <c r="C59" s="2">
        <f t="shared" si="0"/>
        <v>58</v>
      </c>
    </row>
    <row r="60" spans="1:3" ht="15">
      <c r="A60" s="2">
        <f>Data!A467</f>
        <v>465</v>
      </c>
      <c r="B60" s="6">
        <v>109.8413691998594</v>
      </c>
      <c r="C60" s="2">
        <f t="shared" si="0"/>
        <v>59</v>
      </c>
    </row>
    <row r="61" spans="1:3" ht="15">
      <c r="A61" s="2">
        <f>Data!A395</f>
        <v>393</v>
      </c>
      <c r="B61" s="6">
        <v>107.62715094449231</v>
      </c>
      <c r="C61" s="2">
        <f t="shared" si="0"/>
        <v>60</v>
      </c>
    </row>
    <row r="62" spans="1:3" ht="15">
      <c r="A62" s="2">
        <f>Data!A134</f>
        <v>132</v>
      </c>
      <c r="B62" s="6">
        <v>107.3660825489278</v>
      </c>
      <c r="C62" s="2">
        <f t="shared" si="0"/>
        <v>61</v>
      </c>
    </row>
    <row r="63" spans="1:3" ht="15">
      <c r="A63" s="2">
        <f>Data!A23</f>
        <v>21</v>
      </c>
      <c r="B63" s="6">
        <v>106.44500053219235</v>
      </c>
      <c r="C63" s="2">
        <f t="shared" si="0"/>
        <v>62</v>
      </c>
    </row>
    <row r="64" spans="1:3" ht="15">
      <c r="A64" s="2">
        <f>Data!A418</f>
        <v>416</v>
      </c>
      <c r="B64" s="6">
        <v>106.20989851565173</v>
      </c>
      <c r="C64" s="2">
        <f t="shared" si="0"/>
        <v>63</v>
      </c>
    </row>
    <row r="65" spans="1:3" ht="15">
      <c r="A65" s="2">
        <f>Data!A420</f>
        <v>418</v>
      </c>
      <c r="B65" s="6">
        <v>106.0748556772196</v>
      </c>
      <c r="C65" s="2">
        <f t="shared" si="0"/>
        <v>64</v>
      </c>
    </row>
    <row r="66" spans="1:3" ht="15">
      <c r="A66" s="2">
        <f>Data!A195</f>
        <v>193</v>
      </c>
      <c r="B66" s="6">
        <v>105.97263897015364</v>
      </c>
      <c r="C66" s="2">
        <f t="shared" si="0"/>
        <v>65</v>
      </c>
    </row>
    <row r="67" spans="1:3" ht="15">
      <c r="A67" s="2">
        <f>Data!A352</f>
        <v>350</v>
      </c>
      <c r="B67" s="6">
        <v>103.17340494146993</v>
      </c>
      <c r="C67" s="2">
        <f t="shared" si="0"/>
        <v>66</v>
      </c>
    </row>
    <row r="68" spans="1:3" ht="15">
      <c r="A68" s="2">
        <f>Data!A471</f>
        <v>469</v>
      </c>
      <c r="B68" s="6">
        <v>99.34684415834818</v>
      </c>
      <c r="C68" s="2">
        <f aca="true" t="shared" si="1" ref="C68:C131">C67+1</f>
        <v>67</v>
      </c>
    </row>
    <row r="69" spans="1:3" ht="15">
      <c r="A69" s="2">
        <f>Data!A100</f>
        <v>98</v>
      </c>
      <c r="B69" s="6">
        <v>98.8888059789133</v>
      </c>
      <c r="C69" s="2">
        <f t="shared" si="1"/>
        <v>68</v>
      </c>
    </row>
    <row r="70" spans="1:3" ht="15">
      <c r="A70" s="2">
        <f>Data!A437</f>
        <v>435</v>
      </c>
      <c r="B70" s="6">
        <v>96.76835160483824</v>
      </c>
      <c r="C70" s="2">
        <f t="shared" si="1"/>
        <v>69</v>
      </c>
    </row>
    <row r="71" spans="1:3" ht="15">
      <c r="A71" s="2">
        <f>Data!A223</f>
        <v>221</v>
      </c>
      <c r="B71" s="6">
        <v>95.78471968141821</v>
      </c>
      <c r="C71" s="2">
        <f t="shared" si="1"/>
        <v>70</v>
      </c>
    </row>
    <row r="72" spans="1:3" ht="15">
      <c r="A72" s="2">
        <f>Data!A218</f>
        <v>216</v>
      </c>
      <c r="B72" s="6">
        <v>95.02221983967684</v>
      </c>
      <c r="C72" s="2">
        <f t="shared" si="1"/>
        <v>71</v>
      </c>
    </row>
    <row r="73" spans="1:3" ht="15">
      <c r="A73" s="2">
        <f>Data!A371</f>
        <v>369</v>
      </c>
      <c r="B73" s="6">
        <v>93.6409331185223</v>
      </c>
      <c r="C73" s="2">
        <f t="shared" si="1"/>
        <v>72</v>
      </c>
    </row>
    <row r="74" spans="1:3" ht="15">
      <c r="A74" s="2">
        <f>Data!A304</f>
        <v>302</v>
      </c>
      <c r="B74" s="6">
        <v>93.054601984295</v>
      </c>
      <c r="C74" s="2">
        <f t="shared" si="1"/>
        <v>73</v>
      </c>
    </row>
    <row r="75" spans="1:3" ht="15">
      <c r="A75" s="2">
        <f>Data!A339</f>
        <v>337</v>
      </c>
      <c r="B75" s="6">
        <v>90.6953490320193</v>
      </c>
      <c r="C75" s="2">
        <f t="shared" si="1"/>
        <v>74</v>
      </c>
    </row>
    <row r="76" spans="1:3" ht="15">
      <c r="A76" s="2">
        <f>Data!A446</f>
        <v>444</v>
      </c>
      <c r="B76" s="6">
        <v>90.30021561129797</v>
      </c>
      <c r="C76" s="2">
        <f t="shared" si="1"/>
        <v>75</v>
      </c>
    </row>
    <row r="77" spans="1:3" ht="15">
      <c r="A77" s="2">
        <f>Data!A320</f>
        <v>318</v>
      </c>
      <c r="B77" s="6">
        <v>88.20513912655588</v>
      </c>
      <c r="C77" s="2">
        <f t="shared" si="1"/>
        <v>76</v>
      </c>
    </row>
    <row r="78" spans="1:3" ht="15">
      <c r="A78" s="2">
        <f>Data!A360</f>
        <v>358</v>
      </c>
      <c r="B78" s="6">
        <v>87.66490547849389</v>
      </c>
      <c r="C78" s="2">
        <f t="shared" si="1"/>
        <v>77</v>
      </c>
    </row>
    <row r="79" spans="1:3" ht="15">
      <c r="A79" s="2">
        <f>Data!A315</f>
        <v>313</v>
      </c>
      <c r="B79" s="6">
        <v>86.96844757636791</v>
      </c>
      <c r="C79" s="2">
        <f t="shared" si="1"/>
        <v>78</v>
      </c>
    </row>
    <row r="80" spans="1:3" ht="15">
      <c r="A80" s="2">
        <f>Data!A33</f>
        <v>31</v>
      </c>
      <c r="B80" s="6">
        <v>84.51658888348175</v>
      </c>
      <c r="C80" s="2">
        <f t="shared" si="1"/>
        <v>79</v>
      </c>
    </row>
    <row r="81" spans="1:3" ht="15">
      <c r="A81" s="2">
        <f>Data!A296</f>
        <v>294</v>
      </c>
      <c r="B81" s="6">
        <v>83.35505494821336</v>
      </c>
      <c r="C81" s="2">
        <f t="shared" si="1"/>
        <v>80</v>
      </c>
    </row>
    <row r="82" spans="1:3" ht="15">
      <c r="A82" s="2">
        <f>Data!A380</f>
        <v>378</v>
      </c>
      <c r="B82" s="6">
        <v>83.07412544401814</v>
      </c>
      <c r="C82" s="2">
        <f t="shared" si="1"/>
        <v>81</v>
      </c>
    </row>
    <row r="83" spans="1:3" ht="15">
      <c r="A83" s="2">
        <f>Data!A76</f>
        <v>74</v>
      </c>
      <c r="B83" s="6">
        <v>82.72560657971371</v>
      </c>
      <c r="C83" s="2">
        <f t="shared" si="1"/>
        <v>82</v>
      </c>
    </row>
    <row r="84" spans="1:3" ht="15">
      <c r="A84" s="2">
        <f>Data!A483</f>
        <v>481</v>
      </c>
      <c r="B84" s="6">
        <v>82.49976512908688</v>
      </c>
      <c r="C84" s="2">
        <f t="shared" si="1"/>
        <v>83</v>
      </c>
    </row>
    <row r="85" spans="1:3" ht="15">
      <c r="A85" s="2">
        <f>Data!A225</f>
        <v>223</v>
      </c>
      <c r="B85" s="6">
        <v>80.80880493485893</v>
      </c>
      <c r="C85" s="2">
        <f t="shared" si="1"/>
        <v>84</v>
      </c>
    </row>
    <row r="86" spans="1:3" ht="15">
      <c r="A86" s="2">
        <f>Data!A196</f>
        <v>194</v>
      </c>
      <c r="B86" s="6">
        <v>80.42732181112478</v>
      </c>
      <c r="C86" s="2">
        <f t="shared" si="1"/>
        <v>85</v>
      </c>
    </row>
    <row r="87" spans="1:3" ht="15">
      <c r="A87" s="2">
        <f>Data!A444</f>
        <v>442</v>
      </c>
      <c r="B87" s="6">
        <v>77.71809731542999</v>
      </c>
      <c r="C87" s="2">
        <f t="shared" si="1"/>
        <v>86</v>
      </c>
    </row>
    <row r="88" spans="1:3" ht="15">
      <c r="A88" s="2">
        <f>Data!A286</f>
        <v>284</v>
      </c>
      <c r="B88" s="6">
        <v>76.73964148818595</v>
      </c>
      <c r="C88" s="2">
        <f t="shared" si="1"/>
        <v>87</v>
      </c>
    </row>
    <row r="89" spans="1:3" ht="15">
      <c r="A89" s="2">
        <f>Data!A466</f>
        <v>464</v>
      </c>
      <c r="B89" s="6">
        <v>76.40238517927719</v>
      </c>
      <c r="C89" s="2">
        <f t="shared" si="1"/>
        <v>88</v>
      </c>
    </row>
    <row r="90" spans="1:3" ht="15">
      <c r="A90" s="2">
        <f>Data!A487</f>
        <v>485</v>
      </c>
      <c r="B90" s="6">
        <v>75.98752710056942</v>
      </c>
      <c r="C90" s="2">
        <f t="shared" si="1"/>
        <v>89</v>
      </c>
    </row>
    <row r="91" spans="1:3" ht="15">
      <c r="A91" s="2">
        <f>Data!A259</f>
        <v>257</v>
      </c>
      <c r="B91" s="6">
        <v>75.60713990077602</v>
      </c>
      <c r="C91" s="2">
        <f t="shared" si="1"/>
        <v>90</v>
      </c>
    </row>
    <row r="92" spans="1:3" ht="15">
      <c r="A92" s="2">
        <f>Data!A199</f>
        <v>197</v>
      </c>
      <c r="B92" s="6">
        <v>75.54308596163901</v>
      </c>
      <c r="C92" s="2">
        <f t="shared" si="1"/>
        <v>91</v>
      </c>
    </row>
    <row r="93" spans="1:3" ht="15">
      <c r="A93" s="2">
        <f>Data!A474</f>
        <v>472</v>
      </c>
      <c r="B93" s="6">
        <v>74.80648227796519</v>
      </c>
      <c r="C93" s="2">
        <f t="shared" si="1"/>
        <v>92</v>
      </c>
    </row>
    <row r="94" spans="1:3" ht="15">
      <c r="A94" s="2">
        <f>Data!A207</f>
        <v>205</v>
      </c>
      <c r="B94" s="6">
        <v>74.55856367100569</v>
      </c>
      <c r="C94" s="2">
        <f t="shared" si="1"/>
        <v>93</v>
      </c>
    </row>
    <row r="95" spans="1:3" ht="15">
      <c r="A95" s="2">
        <f>Data!A358</f>
        <v>356</v>
      </c>
      <c r="B95" s="6">
        <v>74.53753329026404</v>
      </c>
      <c r="C95" s="2">
        <f t="shared" si="1"/>
        <v>94</v>
      </c>
    </row>
    <row r="96" spans="1:3" ht="15">
      <c r="A96" s="2">
        <f>Data!A136</f>
        <v>134</v>
      </c>
      <c r="B96" s="6">
        <v>72.3833065283743</v>
      </c>
      <c r="C96" s="2">
        <f t="shared" si="1"/>
        <v>95</v>
      </c>
    </row>
    <row r="97" spans="1:3" ht="15">
      <c r="A97" s="2">
        <f>Data!A281</f>
        <v>279</v>
      </c>
      <c r="B97" s="6">
        <v>72.2878013762147</v>
      </c>
      <c r="C97" s="2">
        <f t="shared" si="1"/>
        <v>96</v>
      </c>
    </row>
    <row r="98" spans="1:3" ht="15">
      <c r="A98" s="2">
        <f>Data!A22</f>
        <v>20</v>
      </c>
      <c r="B98" s="6">
        <v>71.79647239877704</v>
      </c>
      <c r="C98" s="2">
        <f t="shared" si="1"/>
        <v>97</v>
      </c>
    </row>
    <row r="99" spans="1:3" ht="15">
      <c r="A99" s="2">
        <f>Data!A401</f>
        <v>399</v>
      </c>
      <c r="B99" s="6">
        <v>71.15044749720255</v>
      </c>
      <c r="C99" s="2">
        <f t="shared" si="1"/>
        <v>98</v>
      </c>
    </row>
    <row r="100" spans="1:3" ht="15">
      <c r="A100" s="2">
        <f>Data!A394</f>
        <v>392</v>
      </c>
      <c r="B100" s="6">
        <v>70.75563972501186</v>
      </c>
      <c r="C100" s="2">
        <f t="shared" si="1"/>
        <v>99</v>
      </c>
    </row>
    <row r="101" spans="1:3" ht="15">
      <c r="A101" s="2">
        <f>Data!A112</f>
        <v>110</v>
      </c>
      <c r="B101" s="6">
        <v>70.12642480529212</v>
      </c>
      <c r="C101" s="2">
        <f t="shared" si="1"/>
        <v>100</v>
      </c>
    </row>
    <row r="102" spans="1:3" ht="15">
      <c r="A102" s="2">
        <f>Data!A347</f>
        <v>345</v>
      </c>
      <c r="B102" s="6">
        <v>70.02112984884297</v>
      </c>
      <c r="C102" s="2">
        <f t="shared" si="1"/>
        <v>101</v>
      </c>
    </row>
    <row r="103" spans="1:3" ht="15">
      <c r="A103" s="2">
        <f>Data!A345</f>
        <v>343</v>
      </c>
      <c r="B103" s="6">
        <v>68.57529316075306</v>
      </c>
      <c r="C103" s="2">
        <f t="shared" si="1"/>
        <v>102</v>
      </c>
    </row>
    <row r="104" spans="1:3" ht="15">
      <c r="A104" s="2">
        <f>Data!A75</f>
        <v>73</v>
      </c>
      <c r="B104" s="6">
        <v>67.91735953942407</v>
      </c>
      <c r="C104" s="2">
        <f t="shared" si="1"/>
        <v>103</v>
      </c>
    </row>
    <row r="105" spans="1:3" ht="15">
      <c r="A105" s="2">
        <f>Data!A425</f>
        <v>423</v>
      </c>
      <c r="B105" s="6">
        <v>66.9134876635635</v>
      </c>
      <c r="C105" s="2">
        <f t="shared" si="1"/>
        <v>104</v>
      </c>
    </row>
    <row r="106" spans="1:3" ht="15">
      <c r="A106" s="2">
        <f>Data!A233</f>
        <v>231</v>
      </c>
      <c r="B106" s="6">
        <v>66.76840460903259</v>
      </c>
      <c r="C106" s="2">
        <f t="shared" si="1"/>
        <v>105</v>
      </c>
    </row>
    <row r="107" spans="1:3" ht="15">
      <c r="A107" s="2">
        <f>Data!A468</f>
        <v>466</v>
      </c>
      <c r="B107" s="6">
        <v>66.68796636263141</v>
      </c>
      <c r="C107" s="2">
        <f t="shared" si="1"/>
        <v>106</v>
      </c>
    </row>
    <row r="108" spans="1:3" ht="15">
      <c r="A108" s="2">
        <f>Data!A488</f>
        <v>486</v>
      </c>
      <c r="B108" s="6">
        <v>66.58689584358035</v>
      </c>
      <c r="C108" s="2">
        <f t="shared" si="1"/>
        <v>107</v>
      </c>
    </row>
    <row r="109" spans="1:3" ht="15">
      <c r="A109" s="2">
        <f>Data!A135</f>
        <v>133</v>
      </c>
      <c r="B109" s="6">
        <v>65.76910749680246</v>
      </c>
      <c r="C109" s="2">
        <f t="shared" si="1"/>
        <v>108</v>
      </c>
    </row>
    <row r="110" spans="1:3" ht="15">
      <c r="A110" s="2">
        <f>Data!A282</f>
        <v>280</v>
      </c>
      <c r="B110" s="6">
        <v>65.26004699337864</v>
      </c>
      <c r="C110" s="2">
        <f t="shared" si="1"/>
        <v>109</v>
      </c>
    </row>
    <row r="111" spans="1:3" ht="15">
      <c r="A111" s="2">
        <f>Data!A353</f>
        <v>351</v>
      </c>
      <c r="B111" s="6">
        <v>64.63371328976791</v>
      </c>
      <c r="C111" s="2">
        <f t="shared" si="1"/>
        <v>110</v>
      </c>
    </row>
    <row r="112" spans="1:3" ht="15">
      <c r="A112" s="2">
        <f>Data!A438</f>
        <v>436</v>
      </c>
      <c r="B112" s="6">
        <v>64.53049572234886</v>
      </c>
      <c r="C112" s="2">
        <f t="shared" si="1"/>
        <v>111</v>
      </c>
    </row>
    <row r="113" spans="1:3" ht="15">
      <c r="A113" s="2">
        <f>Data!A177</f>
        <v>175</v>
      </c>
      <c r="B113" s="6">
        <v>63.584796178340184</v>
      </c>
      <c r="C113" s="2">
        <f t="shared" si="1"/>
        <v>112</v>
      </c>
    </row>
    <row r="114" spans="1:3" ht="15">
      <c r="A114" s="2">
        <f>Data!A153</f>
        <v>151</v>
      </c>
      <c r="B114" s="6">
        <v>62.2417349738389</v>
      </c>
      <c r="C114" s="2">
        <f t="shared" si="1"/>
        <v>113</v>
      </c>
    </row>
    <row r="115" spans="1:3" ht="15">
      <c r="A115" s="2">
        <f>Data!A58</f>
        <v>56</v>
      </c>
      <c r="B115" s="6">
        <v>62.17677782402461</v>
      </c>
      <c r="C115" s="2">
        <f t="shared" si="1"/>
        <v>114</v>
      </c>
    </row>
    <row r="116" spans="1:3" ht="15">
      <c r="A116" s="2">
        <f>Data!A49</f>
        <v>47</v>
      </c>
      <c r="B116" s="6">
        <v>61.940379684185245</v>
      </c>
      <c r="C116" s="2">
        <f t="shared" si="1"/>
        <v>115</v>
      </c>
    </row>
    <row r="117" spans="1:3" ht="15">
      <c r="A117" s="2">
        <f>Data!A299</f>
        <v>297</v>
      </c>
      <c r="B117" s="6">
        <v>61.12011159407302</v>
      </c>
      <c r="C117" s="2">
        <f t="shared" si="1"/>
        <v>116</v>
      </c>
    </row>
    <row r="118" spans="1:3" ht="15">
      <c r="A118" s="2">
        <f>Data!A295</f>
        <v>293</v>
      </c>
      <c r="B118" s="6">
        <v>60.92385295212989</v>
      </c>
      <c r="C118" s="2">
        <f t="shared" si="1"/>
        <v>117</v>
      </c>
    </row>
    <row r="119" spans="1:3" ht="15">
      <c r="A119" s="2">
        <f>Data!A187</f>
        <v>185</v>
      </c>
      <c r="B119" s="6">
        <v>60.78681502833206</v>
      </c>
      <c r="C119" s="2">
        <f t="shared" si="1"/>
        <v>118</v>
      </c>
    </row>
    <row r="120" spans="1:3" ht="15">
      <c r="A120" s="2">
        <f>Data!A452</f>
        <v>450</v>
      </c>
      <c r="B120" s="6">
        <v>59.949226782136975</v>
      </c>
      <c r="C120" s="2">
        <f t="shared" si="1"/>
        <v>119</v>
      </c>
    </row>
    <row r="121" spans="1:3" ht="15">
      <c r="A121" s="2">
        <f>Data!A391</f>
        <v>389</v>
      </c>
      <c r="B121" s="6">
        <v>59.846905307767884</v>
      </c>
      <c r="C121" s="2">
        <f t="shared" si="1"/>
        <v>120</v>
      </c>
    </row>
    <row r="122" spans="1:3" ht="15">
      <c r="A122" s="2">
        <f>Data!A57</f>
        <v>55</v>
      </c>
      <c r="B122" s="6">
        <v>59.63566781571717</v>
      </c>
      <c r="C122" s="2">
        <f t="shared" si="1"/>
        <v>121</v>
      </c>
    </row>
    <row r="123" spans="1:3" ht="15">
      <c r="A123" s="2">
        <f>Data!A382</f>
        <v>380</v>
      </c>
      <c r="B123" s="6">
        <v>59.48039335192152</v>
      </c>
      <c r="C123" s="2">
        <f t="shared" si="1"/>
        <v>122</v>
      </c>
    </row>
    <row r="124" spans="1:3" ht="15">
      <c r="A124" s="2">
        <f>Data!A369</f>
        <v>367</v>
      </c>
      <c r="B124" s="6">
        <v>55.01825168313735</v>
      </c>
      <c r="C124" s="2">
        <f t="shared" si="1"/>
        <v>123</v>
      </c>
    </row>
    <row r="125" spans="1:3" ht="15">
      <c r="A125" s="2">
        <f>Data!A292</f>
        <v>290</v>
      </c>
      <c r="B125" s="6">
        <v>54.624909369002125</v>
      </c>
      <c r="C125" s="2">
        <f t="shared" si="1"/>
        <v>124</v>
      </c>
    </row>
    <row r="126" spans="1:3" ht="15">
      <c r="A126" s="2">
        <f>Data!A431</f>
        <v>429</v>
      </c>
      <c r="B126" s="6">
        <v>53.17351944518123</v>
      </c>
      <c r="C126" s="2">
        <f t="shared" si="1"/>
        <v>125</v>
      </c>
    </row>
    <row r="127" spans="1:3" ht="15">
      <c r="A127" s="2">
        <f>Data!A333</f>
        <v>331</v>
      </c>
      <c r="B127" s="6">
        <v>52.7626834880939</v>
      </c>
      <c r="C127" s="2">
        <f t="shared" si="1"/>
        <v>126</v>
      </c>
    </row>
    <row r="128" spans="1:3" ht="15">
      <c r="A128" s="2">
        <f>Data!A314</f>
        <v>312</v>
      </c>
      <c r="B128" s="6">
        <v>52.34651734206636</v>
      </c>
      <c r="C128" s="2">
        <f t="shared" si="1"/>
        <v>127</v>
      </c>
    </row>
    <row r="129" spans="1:3" ht="15">
      <c r="A129" s="2">
        <f>Data!A25</f>
        <v>23</v>
      </c>
      <c r="B129" s="6">
        <v>51.47056475170757</v>
      </c>
      <c r="C129" s="2">
        <f t="shared" si="1"/>
        <v>128</v>
      </c>
    </row>
    <row r="130" spans="1:3" ht="15">
      <c r="A130" s="2">
        <f>Data!A305</f>
        <v>303</v>
      </c>
      <c r="B130" s="6">
        <v>50.042264995336154</v>
      </c>
      <c r="C130" s="2">
        <f t="shared" si="1"/>
        <v>129</v>
      </c>
    </row>
    <row r="131" spans="1:3" ht="15">
      <c r="A131" s="2">
        <f>Data!A450</f>
        <v>448</v>
      </c>
      <c r="B131" s="6">
        <v>49.4377552472597</v>
      </c>
      <c r="C131" s="2">
        <f t="shared" si="1"/>
        <v>130</v>
      </c>
    </row>
    <row r="132" spans="1:3" ht="15">
      <c r="A132" s="2">
        <f>Data!A102</f>
        <v>100</v>
      </c>
      <c r="B132" s="6">
        <v>48.79294508481689</v>
      </c>
      <c r="C132" s="2">
        <f aca="true" t="shared" si="2" ref="C132:C195">C131+1</f>
        <v>131</v>
      </c>
    </row>
    <row r="133" spans="1:3" ht="15">
      <c r="A133" s="2">
        <f>Data!A301</f>
        <v>299</v>
      </c>
      <c r="B133" s="6">
        <v>48.74596824037144</v>
      </c>
      <c r="C133" s="2">
        <f t="shared" si="2"/>
        <v>132</v>
      </c>
    </row>
    <row r="134" spans="1:3" ht="15">
      <c r="A134" s="2">
        <f>Data!A14</f>
        <v>12</v>
      </c>
      <c r="B134" s="6">
        <v>47.57923091370321</v>
      </c>
      <c r="C134" s="2">
        <f t="shared" si="2"/>
        <v>133</v>
      </c>
    </row>
    <row r="135" spans="1:3" ht="15">
      <c r="A135" s="2">
        <f>Data!A392</f>
        <v>390</v>
      </c>
      <c r="B135" s="6">
        <v>47.38619381582612</v>
      </c>
      <c r="C135" s="2">
        <f t="shared" si="2"/>
        <v>134</v>
      </c>
    </row>
    <row r="136" spans="1:3" ht="15">
      <c r="A136" s="2">
        <f>Data!A129</f>
        <v>127</v>
      </c>
      <c r="B136" s="6">
        <v>47.107882091362626</v>
      </c>
      <c r="C136" s="2">
        <f t="shared" si="2"/>
        <v>135</v>
      </c>
    </row>
    <row r="137" spans="1:3" ht="15">
      <c r="A137" s="2">
        <f>Data!A72</f>
        <v>70</v>
      </c>
      <c r="B137" s="6">
        <v>45.073264274862595</v>
      </c>
      <c r="C137" s="2">
        <f t="shared" si="2"/>
        <v>136</v>
      </c>
    </row>
    <row r="138" spans="1:3" ht="15">
      <c r="A138" s="2">
        <f>Data!A408</f>
        <v>406</v>
      </c>
      <c r="B138" s="6">
        <v>44.0543339940923</v>
      </c>
      <c r="C138" s="2">
        <f t="shared" si="2"/>
        <v>137</v>
      </c>
    </row>
    <row r="139" spans="1:3" ht="15">
      <c r="A139" s="2">
        <f>Data!A478</f>
        <v>476</v>
      </c>
      <c r="B139" s="6">
        <v>43.09402920832326</v>
      </c>
      <c r="C139" s="2">
        <f t="shared" si="2"/>
        <v>138</v>
      </c>
    </row>
    <row r="140" spans="1:3" ht="15">
      <c r="A140" s="2">
        <f>Data!A92</f>
        <v>90</v>
      </c>
      <c r="B140" s="6">
        <v>41.30596110161787</v>
      </c>
      <c r="C140" s="2">
        <f t="shared" si="2"/>
        <v>139</v>
      </c>
    </row>
    <row r="141" spans="1:3" ht="15">
      <c r="A141" s="2">
        <f>Data!A330</f>
        <v>328</v>
      </c>
      <c r="B141" s="6">
        <v>40.82788511659237</v>
      </c>
      <c r="C141" s="2">
        <f t="shared" si="2"/>
        <v>140</v>
      </c>
    </row>
    <row r="142" spans="1:3" ht="15">
      <c r="A142" s="2">
        <f>Data!A268</f>
        <v>266</v>
      </c>
      <c r="B142" s="6">
        <v>39.24178673142342</v>
      </c>
      <c r="C142" s="2">
        <f t="shared" si="2"/>
        <v>141</v>
      </c>
    </row>
    <row r="143" spans="1:3" ht="15">
      <c r="A143" s="2">
        <f>Data!A71</f>
        <v>69</v>
      </c>
      <c r="B143" s="6">
        <v>39.1447112456226</v>
      </c>
      <c r="C143" s="2">
        <f t="shared" si="2"/>
        <v>142</v>
      </c>
    </row>
    <row r="144" spans="1:3" ht="15">
      <c r="A144" s="2">
        <f>Data!A152</f>
        <v>150</v>
      </c>
      <c r="B144" s="6">
        <v>38.67331642852514</v>
      </c>
      <c r="C144" s="2">
        <f t="shared" si="2"/>
        <v>143</v>
      </c>
    </row>
    <row r="145" spans="1:3" ht="15">
      <c r="A145" s="2">
        <f>Data!A441</f>
        <v>439</v>
      </c>
      <c r="B145" s="6">
        <v>38.48092332493616</v>
      </c>
      <c r="C145" s="2">
        <f t="shared" si="2"/>
        <v>144</v>
      </c>
    </row>
    <row r="146" spans="1:3" ht="15">
      <c r="A146" s="2">
        <f>Data!A323</f>
        <v>321</v>
      </c>
      <c r="B146" s="6">
        <v>37.49050273319881</v>
      </c>
      <c r="C146" s="2">
        <f t="shared" si="2"/>
        <v>145</v>
      </c>
    </row>
    <row r="147" spans="1:3" ht="15">
      <c r="A147" s="2">
        <f>Data!A167</f>
        <v>165</v>
      </c>
      <c r="B147" s="6">
        <v>37.216743982531625</v>
      </c>
      <c r="C147" s="2">
        <f t="shared" si="2"/>
        <v>146</v>
      </c>
    </row>
    <row r="148" spans="1:3" ht="15">
      <c r="A148" s="2">
        <f>Data!A194</f>
        <v>192</v>
      </c>
      <c r="B148" s="6">
        <v>36.51116046360585</v>
      </c>
      <c r="C148" s="2">
        <f t="shared" si="2"/>
        <v>147</v>
      </c>
    </row>
    <row r="149" spans="1:3" ht="15">
      <c r="A149" s="2">
        <f>Data!A30</f>
        <v>28</v>
      </c>
      <c r="B149" s="6">
        <v>34.633347146949745</v>
      </c>
      <c r="C149" s="2">
        <f t="shared" si="2"/>
        <v>148</v>
      </c>
    </row>
    <row r="150" spans="1:3" ht="15">
      <c r="A150" s="2">
        <f>Data!A205</f>
        <v>203</v>
      </c>
      <c r="B150" s="6">
        <v>34.381833046229076</v>
      </c>
      <c r="C150" s="2">
        <f t="shared" si="2"/>
        <v>149</v>
      </c>
    </row>
    <row r="151" spans="1:3" ht="15">
      <c r="A151" s="2">
        <f>Data!A113</f>
        <v>111</v>
      </c>
      <c r="B151" s="6">
        <v>33.69694611405794</v>
      </c>
      <c r="C151" s="2">
        <f t="shared" si="2"/>
        <v>150</v>
      </c>
    </row>
    <row r="152" spans="1:3" ht="15">
      <c r="A152" s="2">
        <f>Data!A430</f>
        <v>428</v>
      </c>
      <c r="B152" s="6">
        <v>33.406249857816874</v>
      </c>
      <c r="C152" s="2">
        <f t="shared" si="2"/>
        <v>151</v>
      </c>
    </row>
    <row r="153" spans="1:3" ht="15">
      <c r="A153" s="2">
        <f>Data!A146</f>
        <v>144</v>
      </c>
      <c r="B153" s="6">
        <v>32.69471637953575</v>
      </c>
      <c r="C153" s="2">
        <f t="shared" si="2"/>
        <v>152</v>
      </c>
    </row>
    <row r="154" spans="1:3" ht="15">
      <c r="A154" s="2">
        <f>Data!A161</f>
        <v>159</v>
      </c>
      <c r="B154" s="6">
        <v>32.36890642941944</v>
      </c>
      <c r="C154" s="2">
        <f t="shared" si="2"/>
        <v>153</v>
      </c>
    </row>
    <row r="155" spans="1:3" ht="15">
      <c r="A155" s="2">
        <f>Data!A151</f>
        <v>149</v>
      </c>
      <c r="B155" s="6">
        <v>31.947256217061295</v>
      </c>
      <c r="C155" s="2">
        <f t="shared" si="2"/>
        <v>154</v>
      </c>
    </row>
    <row r="156" spans="1:3" ht="15">
      <c r="A156" s="2">
        <f>Data!A266</f>
        <v>264</v>
      </c>
      <c r="B156" s="6">
        <v>31.944558208873786</v>
      </c>
      <c r="C156" s="2">
        <f t="shared" si="2"/>
        <v>155</v>
      </c>
    </row>
    <row r="157" spans="1:3" ht="15">
      <c r="A157" s="2">
        <f>Data!A288</f>
        <v>286</v>
      </c>
      <c r="B157" s="6">
        <v>31.557339346703884</v>
      </c>
      <c r="C157" s="2">
        <f t="shared" si="2"/>
        <v>156</v>
      </c>
    </row>
    <row r="158" spans="1:3" ht="15">
      <c r="A158" s="2">
        <f>Data!A462</f>
        <v>460</v>
      </c>
      <c r="B158" s="6">
        <v>30.650513375981973</v>
      </c>
      <c r="C158" s="2">
        <f t="shared" si="2"/>
        <v>157</v>
      </c>
    </row>
    <row r="159" spans="1:3" ht="15">
      <c r="A159" s="2">
        <f>Data!A326</f>
        <v>324</v>
      </c>
      <c r="B159" s="6">
        <v>30.62576974034164</v>
      </c>
      <c r="C159" s="2">
        <f t="shared" si="2"/>
        <v>158</v>
      </c>
    </row>
    <row r="160" spans="1:3" ht="15">
      <c r="A160" s="2">
        <f>Data!A80</f>
        <v>78</v>
      </c>
      <c r="B160" s="6">
        <v>30.619876025175472</v>
      </c>
      <c r="C160" s="2">
        <f t="shared" si="2"/>
        <v>159</v>
      </c>
    </row>
    <row r="161" spans="1:3" ht="15">
      <c r="A161" s="2">
        <f>Data!A109</f>
        <v>107</v>
      </c>
      <c r="B161" s="6">
        <v>30.251631251576327</v>
      </c>
      <c r="C161" s="2">
        <f t="shared" si="2"/>
        <v>160</v>
      </c>
    </row>
    <row r="162" spans="1:3" ht="15">
      <c r="A162" s="2">
        <f>Data!A12</f>
        <v>10</v>
      </c>
      <c r="B162" s="6">
        <v>29.85556524356616</v>
      </c>
      <c r="C162" s="2">
        <f t="shared" si="2"/>
        <v>161</v>
      </c>
    </row>
    <row r="163" spans="1:3" ht="15">
      <c r="A163" s="2">
        <f>Data!A426</f>
        <v>424</v>
      </c>
      <c r="B163" s="6">
        <v>29.444870667906798</v>
      </c>
      <c r="C163" s="2">
        <f t="shared" si="2"/>
        <v>162</v>
      </c>
    </row>
    <row r="164" spans="1:3" ht="15">
      <c r="A164" s="2">
        <f>Data!A427</f>
        <v>425</v>
      </c>
      <c r="B164" s="6">
        <v>29.278334523914964</v>
      </c>
      <c r="C164" s="2">
        <f t="shared" si="2"/>
        <v>163</v>
      </c>
    </row>
    <row r="165" spans="1:3" ht="15">
      <c r="A165" s="2">
        <f>Data!A228</f>
        <v>226</v>
      </c>
      <c r="B165" s="6">
        <v>28.287184851531492</v>
      </c>
      <c r="C165" s="2">
        <f t="shared" si="2"/>
        <v>164</v>
      </c>
    </row>
    <row r="166" spans="1:3" ht="15">
      <c r="A166" s="2">
        <f>Data!A209</f>
        <v>207</v>
      </c>
      <c r="B166" s="6">
        <v>28.168887790910958</v>
      </c>
      <c r="C166" s="2">
        <f t="shared" si="2"/>
        <v>165</v>
      </c>
    </row>
    <row r="167" spans="1:3" ht="15">
      <c r="A167" s="2">
        <f>Data!A65</f>
        <v>63</v>
      </c>
      <c r="B167" s="6">
        <v>27.67938284322554</v>
      </c>
      <c r="C167" s="2">
        <f t="shared" si="2"/>
        <v>166</v>
      </c>
    </row>
    <row r="168" spans="1:3" ht="15">
      <c r="A168" s="2">
        <f>Data!A406</f>
        <v>404</v>
      </c>
      <c r="B168" s="6">
        <v>27.19027701095183</v>
      </c>
      <c r="C168" s="2">
        <f t="shared" si="2"/>
        <v>167</v>
      </c>
    </row>
    <row r="169" spans="1:3" ht="15">
      <c r="A169" s="2">
        <f>Data!A122</f>
        <v>120</v>
      </c>
      <c r="B169" s="6">
        <v>26.74063065294831</v>
      </c>
      <c r="C169" s="2">
        <f t="shared" si="2"/>
        <v>168</v>
      </c>
    </row>
    <row r="170" spans="1:3" ht="15">
      <c r="A170" s="2">
        <f>Data!A481</f>
        <v>479</v>
      </c>
      <c r="B170" s="6">
        <v>25.92899038249743</v>
      </c>
      <c r="C170" s="2">
        <f t="shared" si="2"/>
        <v>169</v>
      </c>
    </row>
    <row r="171" spans="1:3" ht="15">
      <c r="A171" s="2">
        <f>Data!A95</f>
        <v>93</v>
      </c>
      <c r="B171" s="6">
        <v>25.61666824597887</v>
      </c>
      <c r="C171" s="2">
        <f t="shared" si="2"/>
        <v>170</v>
      </c>
    </row>
    <row r="172" spans="1:3" ht="15">
      <c r="A172" s="2">
        <f>Data!A362</f>
        <v>360</v>
      </c>
      <c r="B172" s="6">
        <v>25.107606896435755</v>
      </c>
      <c r="C172" s="2">
        <f t="shared" si="2"/>
        <v>171</v>
      </c>
    </row>
    <row r="173" spans="1:3" ht="15">
      <c r="A173" s="2">
        <f>Data!A493</f>
        <v>491</v>
      </c>
      <c r="B173" s="6">
        <v>24.73052496370292</v>
      </c>
      <c r="C173" s="2">
        <f t="shared" si="2"/>
        <v>172</v>
      </c>
    </row>
    <row r="174" spans="1:3" ht="15">
      <c r="A174" s="2">
        <f>Data!A173</f>
        <v>171</v>
      </c>
      <c r="B174" s="6">
        <v>24.397998189682767</v>
      </c>
      <c r="C174" s="2">
        <f t="shared" si="2"/>
        <v>173</v>
      </c>
    </row>
    <row r="175" spans="1:3" ht="15">
      <c r="A175" s="2">
        <f>Data!A385</f>
        <v>383</v>
      </c>
      <c r="B175" s="6">
        <v>23.56452750846438</v>
      </c>
      <c r="C175" s="2">
        <f t="shared" si="2"/>
        <v>174</v>
      </c>
    </row>
    <row r="176" spans="1:3" ht="15">
      <c r="A176" s="2">
        <f>Data!A284</f>
        <v>282</v>
      </c>
      <c r="B176" s="6">
        <v>22.790341499967326</v>
      </c>
      <c r="C176" s="2">
        <f t="shared" si="2"/>
        <v>175</v>
      </c>
    </row>
    <row r="177" spans="1:3" ht="15">
      <c r="A177" s="2">
        <f>Data!A271</f>
        <v>269</v>
      </c>
      <c r="B177" s="6">
        <v>22.654166582171456</v>
      </c>
      <c r="C177" s="2">
        <f t="shared" si="2"/>
        <v>176</v>
      </c>
    </row>
    <row r="178" spans="1:3" ht="15">
      <c r="A178" s="2">
        <f>Data!A332</f>
        <v>330</v>
      </c>
      <c r="B178" s="6">
        <v>22.388037836613876</v>
      </c>
      <c r="C178" s="2">
        <f t="shared" si="2"/>
        <v>177</v>
      </c>
    </row>
    <row r="179" spans="1:3" ht="15">
      <c r="A179" s="2">
        <f>Data!A335</f>
        <v>333</v>
      </c>
      <c r="B179" s="6">
        <v>22.269964623339547</v>
      </c>
      <c r="C179" s="2">
        <f t="shared" si="2"/>
        <v>178</v>
      </c>
    </row>
    <row r="180" spans="1:3" ht="15">
      <c r="A180" s="2">
        <f>Data!A354</f>
        <v>352</v>
      </c>
      <c r="B180" s="6">
        <v>21.547782564932277</v>
      </c>
      <c r="C180" s="2">
        <f t="shared" si="2"/>
        <v>179</v>
      </c>
    </row>
    <row r="181" spans="1:3" ht="15">
      <c r="A181" s="2">
        <f>Data!A6</f>
        <v>4</v>
      </c>
      <c r="B181" s="6">
        <v>21.416835607104076</v>
      </c>
      <c r="C181" s="2">
        <f t="shared" si="2"/>
        <v>180</v>
      </c>
    </row>
    <row r="182" spans="1:3" ht="15">
      <c r="A182" s="2">
        <f>Data!A340</f>
        <v>338</v>
      </c>
      <c r="B182" s="6">
        <v>21.31349572138606</v>
      </c>
      <c r="C182" s="2">
        <f t="shared" si="2"/>
        <v>181</v>
      </c>
    </row>
    <row r="183" spans="1:3" ht="15">
      <c r="A183" s="2">
        <f>Data!A393</f>
        <v>391</v>
      </c>
      <c r="B183" s="6">
        <v>20.553282342012608</v>
      </c>
      <c r="C183" s="2">
        <f t="shared" si="2"/>
        <v>182</v>
      </c>
    </row>
    <row r="184" spans="1:3" ht="15">
      <c r="A184" s="2">
        <f>Data!A98</f>
        <v>96</v>
      </c>
      <c r="B184" s="6">
        <v>20.302476308610494</v>
      </c>
      <c r="C184" s="2">
        <f t="shared" si="2"/>
        <v>183</v>
      </c>
    </row>
    <row r="185" spans="1:3" ht="15">
      <c r="A185" s="2">
        <f>Data!A66</f>
        <v>64</v>
      </c>
      <c r="B185" s="6">
        <v>20.26290596940271</v>
      </c>
      <c r="C185" s="2">
        <f t="shared" si="2"/>
        <v>184</v>
      </c>
    </row>
    <row r="186" spans="1:3" ht="15">
      <c r="A186" s="2">
        <f>Data!A169</f>
        <v>167</v>
      </c>
      <c r="B186" s="6">
        <v>19.74208971097869</v>
      </c>
      <c r="C186" s="2">
        <f t="shared" si="2"/>
        <v>185</v>
      </c>
    </row>
    <row r="187" spans="1:3" ht="15">
      <c r="A187" s="2">
        <f>Data!A61</f>
        <v>59</v>
      </c>
      <c r="B187" s="6">
        <v>18.696809561244663</v>
      </c>
      <c r="C187" s="2">
        <f t="shared" si="2"/>
        <v>186</v>
      </c>
    </row>
    <row r="188" spans="1:3" ht="15">
      <c r="A188" s="2">
        <f>Data!A204</f>
        <v>202</v>
      </c>
      <c r="B188" s="6">
        <v>18.249908002777374</v>
      </c>
      <c r="C188" s="2">
        <f t="shared" si="2"/>
        <v>187</v>
      </c>
    </row>
    <row r="189" spans="1:3" ht="15">
      <c r="A189" s="2">
        <f>Data!A170</f>
        <v>168</v>
      </c>
      <c r="B189" s="6">
        <v>18.248168992762658</v>
      </c>
      <c r="C189" s="2">
        <f t="shared" si="2"/>
        <v>188</v>
      </c>
    </row>
    <row r="190" spans="1:3" ht="15">
      <c r="A190" s="2">
        <f>Data!A278</f>
        <v>276</v>
      </c>
      <c r="B190" s="6">
        <v>18.16138998306633</v>
      </c>
      <c r="C190" s="2">
        <f t="shared" si="2"/>
        <v>189</v>
      </c>
    </row>
    <row r="191" spans="1:3" ht="15">
      <c r="A191" s="2">
        <f>Data!A64</f>
        <v>62</v>
      </c>
      <c r="B191" s="6">
        <v>17.6870890971295</v>
      </c>
      <c r="C191" s="2">
        <f t="shared" si="2"/>
        <v>190</v>
      </c>
    </row>
    <row r="192" spans="1:3" ht="15">
      <c r="A192" s="2">
        <f>Data!A94</f>
        <v>92</v>
      </c>
      <c r="B192" s="6">
        <v>17.29462538839107</v>
      </c>
      <c r="C192" s="2">
        <f t="shared" si="2"/>
        <v>191</v>
      </c>
    </row>
    <row r="193" spans="1:3" ht="15">
      <c r="A193" s="2">
        <f>Data!A119</f>
        <v>117</v>
      </c>
      <c r="B193" s="6">
        <v>16.45242195494211</v>
      </c>
      <c r="C193" s="2">
        <f t="shared" si="2"/>
        <v>192</v>
      </c>
    </row>
    <row r="194" spans="1:3" ht="15">
      <c r="A194" s="2">
        <f>Data!A451</f>
        <v>449</v>
      </c>
      <c r="B194" s="6">
        <v>16.160332654355443</v>
      </c>
      <c r="C194" s="2">
        <f t="shared" si="2"/>
        <v>193</v>
      </c>
    </row>
    <row r="195" spans="1:3" ht="15">
      <c r="A195" s="2">
        <f>Data!A494</f>
        <v>492</v>
      </c>
      <c r="B195" s="6">
        <v>15.850078224677418</v>
      </c>
      <c r="C195" s="2">
        <f t="shared" si="2"/>
        <v>194</v>
      </c>
    </row>
    <row r="196" spans="1:3" ht="15">
      <c r="A196" s="2">
        <f>Data!A383</f>
        <v>381</v>
      </c>
      <c r="B196" s="6">
        <v>15.404359426414885</v>
      </c>
      <c r="C196" s="2">
        <f aca="true" t="shared" si="3" ref="C196:C259">C195+1</f>
        <v>195</v>
      </c>
    </row>
    <row r="197" spans="1:3" ht="15">
      <c r="A197" s="2">
        <f>Data!A156</f>
        <v>154</v>
      </c>
      <c r="B197" s="6">
        <v>15.351637191277405</v>
      </c>
      <c r="C197" s="2">
        <f t="shared" si="3"/>
        <v>196</v>
      </c>
    </row>
    <row r="198" spans="1:3" ht="15">
      <c r="A198" s="2">
        <f>Data!A421</f>
        <v>419</v>
      </c>
      <c r="B198" s="6">
        <v>14.651741140187369</v>
      </c>
      <c r="C198" s="2">
        <f t="shared" si="3"/>
        <v>197</v>
      </c>
    </row>
    <row r="199" spans="1:3" ht="15">
      <c r="A199" s="2">
        <f>Data!A206</f>
        <v>204</v>
      </c>
      <c r="B199" s="6">
        <v>14.595757216944548</v>
      </c>
      <c r="C199" s="2">
        <f t="shared" si="3"/>
        <v>198</v>
      </c>
    </row>
    <row r="200" spans="1:3" ht="15">
      <c r="A200" s="2">
        <f>Data!A5</f>
        <v>3</v>
      </c>
      <c r="B200" s="6">
        <v>14.52229270202406</v>
      </c>
      <c r="C200" s="2">
        <f t="shared" si="3"/>
        <v>199</v>
      </c>
    </row>
    <row r="201" spans="1:3" ht="15">
      <c r="A201" s="2">
        <f>Data!A210</f>
        <v>208</v>
      </c>
      <c r="B201" s="6">
        <v>13.45392145475671</v>
      </c>
      <c r="C201" s="2">
        <f t="shared" si="3"/>
        <v>200</v>
      </c>
    </row>
    <row r="202" spans="1:3" ht="15">
      <c r="A202" s="2">
        <f>Data!A45</f>
        <v>43</v>
      </c>
      <c r="B202" s="6">
        <v>13.341288254358005</v>
      </c>
      <c r="C202" s="2">
        <f t="shared" si="3"/>
        <v>201</v>
      </c>
    </row>
    <row r="203" spans="1:3" ht="15">
      <c r="A203" s="2">
        <f>Data!A222</f>
        <v>220</v>
      </c>
      <c r="B203" s="6">
        <v>12.675045380477968</v>
      </c>
      <c r="C203" s="2">
        <f t="shared" si="3"/>
        <v>202</v>
      </c>
    </row>
    <row r="204" spans="1:3" ht="15">
      <c r="A204" s="2">
        <f>Data!A15</f>
        <v>13</v>
      </c>
      <c r="B204" s="6">
        <v>12.138838605897035</v>
      </c>
      <c r="C204" s="2">
        <f t="shared" si="3"/>
        <v>203</v>
      </c>
    </row>
    <row r="205" spans="1:3" ht="15">
      <c r="A205" s="2">
        <f>Data!A384</f>
        <v>382</v>
      </c>
      <c r="B205" s="6">
        <v>11.635949517378322</v>
      </c>
      <c r="C205" s="2">
        <f t="shared" si="3"/>
        <v>204</v>
      </c>
    </row>
    <row r="206" spans="1:3" ht="15">
      <c r="A206" s="2">
        <f>Data!A77</f>
        <v>75</v>
      </c>
      <c r="B206" s="6">
        <v>11.38524349749423</v>
      </c>
      <c r="C206" s="2">
        <f t="shared" si="3"/>
        <v>205</v>
      </c>
    </row>
    <row r="207" spans="1:3" ht="15">
      <c r="A207" s="2">
        <f>Data!A43</f>
        <v>41</v>
      </c>
      <c r="B207" s="6">
        <v>10.040650603425092</v>
      </c>
      <c r="C207" s="2">
        <f t="shared" si="3"/>
        <v>206</v>
      </c>
    </row>
    <row r="208" spans="1:3" ht="15">
      <c r="A208" s="2">
        <f>Data!A219</f>
        <v>217</v>
      </c>
      <c r="B208" s="6">
        <v>9.855174628344685</v>
      </c>
      <c r="C208" s="2">
        <f t="shared" si="3"/>
        <v>207</v>
      </c>
    </row>
    <row r="209" spans="1:3" ht="15">
      <c r="A209" s="2">
        <f>Data!A127</f>
        <v>125</v>
      </c>
      <c r="B209" s="6">
        <v>9.318899483827408</v>
      </c>
      <c r="C209" s="2">
        <f t="shared" si="3"/>
        <v>208</v>
      </c>
    </row>
    <row r="210" spans="1:3" ht="15">
      <c r="A210" s="2">
        <f>Data!A97</f>
        <v>95</v>
      </c>
      <c r="B210" s="6">
        <v>8.921456911832138</v>
      </c>
      <c r="C210" s="2">
        <f t="shared" si="3"/>
        <v>209</v>
      </c>
    </row>
    <row r="211" spans="1:3" ht="15">
      <c r="A211" s="2">
        <f>Data!A193</f>
        <v>191</v>
      </c>
      <c r="B211" s="6">
        <v>8.503846541752864</v>
      </c>
      <c r="C211" s="2">
        <f t="shared" si="3"/>
        <v>210</v>
      </c>
    </row>
    <row r="212" spans="1:3" ht="15">
      <c r="A212" s="2">
        <f>Data!A208</f>
        <v>206</v>
      </c>
      <c r="B212" s="6">
        <v>7.37440752218572</v>
      </c>
      <c r="C212" s="2">
        <f t="shared" si="3"/>
        <v>211</v>
      </c>
    </row>
    <row r="213" spans="1:3" ht="15">
      <c r="A213" s="2">
        <f>Data!A116</f>
        <v>114</v>
      </c>
      <c r="B213" s="6">
        <v>6.085442444300497</v>
      </c>
      <c r="C213" s="2">
        <f t="shared" si="3"/>
        <v>212</v>
      </c>
    </row>
    <row r="214" spans="1:3" ht="15">
      <c r="A214" s="2">
        <f>Data!A38</f>
        <v>36</v>
      </c>
      <c r="B214" s="6">
        <v>5.895947120779965</v>
      </c>
      <c r="C214" s="2">
        <f t="shared" si="3"/>
        <v>213</v>
      </c>
    </row>
    <row r="215" spans="1:3" ht="15">
      <c r="A215" s="2">
        <f>Data!A106</f>
        <v>104</v>
      </c>
      <c r="B215" s="6">
        <v>5.610671025428019</v>
      </c>
      <c r="C215" s="2">
        <f t="shared" si="3"/>
        <v>214</v>
      </c>
    </row>
    <row r="216" spans="1:3" ht="15">
      <c r="A216" s="2">
        <f>Data!A16</f>
        <v>14</v>
      </c>
      <c r="B216" s="6">
        <v>5.454167990779752</v>
      </c>
      <c r="C216" s="2">
        <f t="shared" si="3"/>
        <v>215</v>
      </c>
    </row>
    <row r="217" spans="1:3" ht="15">
      <c r="A217" s="2">
        <f>Data!A409</f>
        <v>407</v>
      </c>
      <c r="B217" s="6">
        <v>5.406110185009311</v>
      </c>
      <c r="C217" s="2">
        <f t="shared" si="3"/>
        <v>216</v>
      </c>
    </row>
    <row r="218" spans="1:3" ht="15">
      <c r="A218" s="2">
        <f>Data!A60</f>
        <v>58</v>
      </c>
      <c r="B218" s="6">
        <v>5.2796420046033745</v>
      </c>
      <c r="C218" s="2">
        <f t="shared" si="3"/>
        <v>217</v>
      </c>
    </row>
    <row r="219" spans="1:3" ht="15">
      <c r="A219" s="2">
        <f>Data!A275</f>
        <v>273</v>
      </c>
      <c r="B219" s="6">
        <v>5.1741146712302</v>
      </c>
      <c r="C219" s="2">
        <f t="shared" si="3"/>
        <v>218</v>
      </c>
    </row>
    <row r="220" spans="1:3" ht="15">
      <c r="A220" s="2">
        <f>Data!A79</f>
        <v>77</v>
      </c>
      <c r="B220" s="6">
        <v>4.436926039561513</v>
      </c>
      <c r="C220" s="2">
        <f t="shared" si="3"/>
        <v>219</v>
      </c>
    </row>
    <row r="221" spans="1:3" ht="15">
      <c r="A221" s="2">
        <f>Data!A165</f>
        <v>163</v>
      </c>
      <c r="B221" s="6">
        <v>4.032394903377281</v>
      </c>
      <c r="C221" s="2">
        <f t="shared" si="3"/>
        <v>220</v>
      </c>
    </row>
    <row r="222" spans="1:3" ht="15">
      <c r="A222" s="2">
        <f>Data!A203</f>
        <v>201</v>
      </c>
      <c r="B222" s="6">
        <v>3.8066488463973656</v>
      </c>
      <c r="C222" s="2">
        <f t="shared" si="3"/>
        <v>221</v>
      </c>
    </row>
    <row r="223" spans="1:3" ht="15">
      <c r="A223" s="2">
        <f>Data!A91</f>
        <v>89</v>
      </c>
      <c r="B223" s="6">
        <v>3.791388033378098</v>
      </c>
      <c r="C223" s="2">
        <f t="shared" si="3"/>
        <v>222</v>
      </c>
    </row>
    <row r="224" spans="1:3" ht="15">
      <c r="A224" s="2">
        <f>Data!A51</f>
        <v>49</v>
      </c>
      <c r="B224" s="6">
        <v>3.4105135869886</v>
      </c>
      <c r="C224" s="2">
        <f t="shared" si="3"/>
        <v>223</v>
      </c>
    </row>
    <row r="225" spans="1:3" ht="15">
      <c r="A225" s="2">
        <f>Data!A155</f>
        <v>153</v>
      </c>
      <c r="B225" s="6">
        <v>2.6570384655369708</v>
      </c>
      <c r="C225" s="2">
        <f t="shared" si="3"/>
        <v>224</v>
      </c>
    </row>
    <row r="226" spans="1:3" ht="15">
      <c r="A226" s="2">
        <f>Data!A67</f>
        <v>65</v>
      </c>
      <c r="B226" s="6">
        <v>2.374510464242121</v>
      </c>
      <c r="C226" s="2">
        <f t="shared" si="3"/>
        <v>225</v>
      </c>
    </row>
    <row r="227" spans="1:3" ht="15">
      <c r="A227" s="2">
        <f>Data!A139</f>
        <v>137</v>
      </c>
      <c r="B227" s="6">
        <v>2.34877733731264</v>
      </c>
      <c r="C227" s="2">
        <f t="shared" si="3"/>
        <v>226</v>
      </c>
    </row>
    <row r="228" spans="1:3" ht="15">
      <c r="A228" s="2">
        <f>Data!A188</f>
        <v>186</v>
      </c>
      <c r="B228" s="6">
        <v>0.8498122294386121</v>
      </c>
      <c r="C228" s="2">
        <f t="shared" si="3"/>
        <v>227</v>
      </c>
    </row>
    <row r="229" spans="1:3" ht="15">
      <c r="A229" s="2">
        <f>Data!A166</f>
        <v>164</v>
      </c>
      <c r="B229" s="6">
        <v>0.5273517280547821</v>
      </c>
      <c r="C229" s="2">
        <f t="shared" si="3"/>
        <v>228</v>
      </c>
    </row>
    <row r="230" spans="1:3" ht="15">
      <c r="A230" s="2">
        <f>Data!A185</f>
        <v>183</v>
      </c>
      <c r="B230" s="6">
        <v>0.5156417902835528</v>
      </c>
      <c r="C230" s="2">
        <f t="shared" si="3"/>
        <v>229</v>
      </c>
    </row>
    <row r="231" spans="1:3" ht="15">
      <c r="A231" s="2">
        <f>Data!A10</f>
        <v>8</v>
      </c>
      <c r="B231" s="6">
        <v>0.11931835937321011</v>
      </c>
      <c r="C231" s="2">
        <f t="shared" si="3"/>
        <v>230</v>
      </c>
    </row>
    <row r="232" spans="1:3" ht="15">
      <c r="A232" s="2">
        <f>Data!A215</f>
        <v>213</v>
      </c>
      <c r="B232" s="6">
        <v>-0.7344852887690649</v>
      </c>
      <c r="C232" s="2">
        <f t="shared" si="3"/>
        <v>231</v>
      </c>
    </row>
    <row r="233" spans="1:3" ht="15">
      <c r="A233" s="2">
        <f>Data!A403</f>
        <v>401</v>
      </c>
      <c r="B233" s="6">
        <v>-1.9505519544545677</v>
      </c>
      <c r="C233" s="2">
        <f t="shared" si="3"/>
        <v>232</v>
      </c>
    </row>
    <row r="234" spans="1:3" ht="15">
      <c r="A234" s="2">
        <f>Data!A180</f>
        <v>178</v>
      </c>
      <c r="B234" s="6">
        <v>-2.311902982810352</v>
      </c>
      <c r="C234" s="2">
        <f t="shared" si="3"/>
        <v>233</v>
      </c>
    </row>
    <row r="235" spans="1:3" ht="15">
      <c r="A235" s="2">
        <f>Data!A261</f>
        <v>259</v>
      </c>
      <c r="B235" s="6">
        <v>-2.368666585178289</v>
      </c>
      <c r="C235" s="2">
        <f t="shared" si="3"/>
        <v>234</v>
      </c>
    </row>
    <row r="236" spans="1:3" ht="15">
      <c r="A236" s="2">
        <f>Data!A59</f>
        <v>57</v>
      </c>
      <c r="B236" s="6">
        <v>-2.565927539839322</v>
      </c>
      <c r="C236" s="2">
        <f t="shared" si="3"/>
        <v>235</v>
      </c>
    </row>
    <row r="237" spans="1:3" ht="15">
      <c r="A237" s="2">
        <f>Data!A121</f>
        <v>119</v>
      </c>
      <c r="B237" s="6">
        <v>-2.602354090591689</v>
      </c>
      <c r="C237" s="2">
        <f t="shared" si="3"/>
        <v>236</v>
      </c>
    </row>
    <row r="238" spans="1:3" ht="15">
      <c r="A238" s="2">
        <f>Data!A73</f>
        <v>71</v>
      </c>
      <c r="B238" s="6">
        <v>-2.609382406988516</v>
      </c>
      <c r="C238" s="2">
        <f t="shared" si="3"/>
        <v>237</v>
      </c>
    </row>
    <row r="239" spans="1:3" ht="15">
      <c r="A239" s="2">
        <f>Data!A74</f>
        <v>72</v>
      </c>
      <c r="B239" s="6">
        <v>-2.915935969882412</v>
      </c>
      <c r="C239" s="2">
        <f t="shared" si="3"/>
        <v>238</v>
      </c>
    </row>
    <row r="240" spans="1:3" ht="15">
      <c r="A240" s="2">
        <f>Data!A40</f>
        <v>38</v>
      </c>
      <c r="B240" s="6">
        <v>-3.1572694206188316</v>
      </c>
      <c r="C240" s="2">
        <f t="shared" si="3"/>
        <v>239</v>
      </c>
    </row>
    <row r="241" spans="1:3" ht="15">
      <c r="A241" s="2">
        <f>Data!A182</f>
        <v>180</v>
      </c>
      <c r="B241" s="6">
        <v>-3.8915973049297463</v>
      </c>
      <c r="C241" s="2">
        <f t="shared" si="3"/>
        <v>240</v>
      </c>
    </row>
    <row r="242" spans="1:3" ht="15">
      <c r="A242" s="2">
        <f>Data!A263</f>
        <v>261</v>
      </c>
      <c r="B242" s="6">
        <v>-3.9402825426859636</v>
      </c>
      <c r="C242" s="2">
        <f t="shared" si="3"/>
        <v>241</v>
      </c>
    </row>
    <row r="243" spans="1:3" ht="15">
      <c r="A243" s="2">
        <f>Data!A405</f>
        <v>403</v>
      </c>
      <c r="B243" s="6">
        <v>-4.663901479403648</v>
      </c>
      <c r="C243" s="2">
        <f t="shared" si="3"/>
        <v>242</v>
      </c>
    </row>
    <row r="244" spans="1:3" ht="15">
      <c r="A244" s="2">
        <f>Data!A436</f>
        <v>434</v>
      </c>
      <c r="B244" s="6">
        <v>-4.6802104989183135</v>
      </c>
      <c r="C244" s="2">
        <f t="shared" si="3"/>
        <v>243</v>
      </c>
    </row>
    <row r="245" spans="1:3" ht="15">
      <c r="A245" s="2">
        <f>Data!A334</f>
        <v>332</v>
      </c>
      <c r="B245" s="6">
        <v>-5.656032970626256</v>
      </c>
      <c r="C245" s="2">
        <f t="shared" si="3"/>
        <v>244</v>
      </c>
    </row>
    <row r="246" spans="1:3" ht="15">
      <c r="A246" s="2">
        <f>Data!A32</f>
        <v>30</v>
      </c>
      <c r="B246" s="6">
        <v>-5.760610843930408</v>
      </c>
      <c r="C246" s="2">
        <f t="shared" si="3"/>
        <v>245</v>
      </c>
    </row>
    <row r="247" spans="1:3" ht="15">
      <c r="A247" s="2">
        <f>Data!A83</f>
        <v>81</v>
      </c>
      <c r="B247" s="6">
        <v>-5.954882698981237</v>
      </c>
      <c r="C247" s="2">
        <f t="shared" si="3"/>
        <v>246</v>
      </c>
    </row>
    <row r="248" spans="1:3" ht="15">
      <c r="A248" s="2">
        <f>Data!A29</f>
        <v>27</v>
      </c>
      <c r="B248" s="6">
        <v>-6.118508013374594</v>
      </c>
      <c r="C248" s="2">
        <f t="shared" si="3"/>
        <v>247</v>
      </c>
    </row>
    <row r="249" spans="1:3" ht="15">
      <c r="A249" s="2">
        <f>Data!A422</f>
        <v>420</v>
      </c>
      <c r="B249" s="6">
        <v>-6.744689197916159</v>
      </c>
      <c r="C249" s="2">
        <f t="shared" si="3"/>
        <v>248</v>
      </c>
    </row>
    <row r="250" spans="1:3" ht="15">
      <c r="A250" s="2">
        <f>Data!A280</f>
        <v>278</v>
      </c>
      <c r="B250" s="6">
        <v>-7.154796473076203</v>
      </c>
      <c r="C250" s="2">
        <f t="shared" si="3"/>
        <v>249</v>
      </c>
    </row>
    <row r="251" spans="1:3" ht="15">
      <c r="A251" s="2">
        <f>Data!A87</f>
        <v>85</v>
      </c>
      <c r="B251" s="6">
        <v>-7.307672098662806</v>
      </c>
      <c r="C251" s="2">
        <f t="shared" si="3"/>
        <v>250</v>
      </c>
    </row>
    <row r="252" spans="1:3" ht="15">
      <c r="A252" s="2">
        <f>Data!A419</f>
        <v>417</v>
      </c>
      <c r="B252" s="6">
        <v>-7.496063186274114</v>
      </c>
      <c r="C252" s="2">
        <f t="shared" si="3"/>
        <v>251</v>
      </c>
    </row>
    <row r="253" spans="1:3" ht="15">
      <c r="A253" s="2">
        <f>Data!A398</f>
        <v>396</v>
      </c>
      <c r="B253" s="6">
        <v>-7.552268203960921</v>
      </c>
      <c r="C253" s="2">
        <f t="shared" si="3"/>
        <v>252</v>
      </c>
    </row>
    <row r="254" spans="1:3" ht="15">
      <c r="A254" s="2">
        <f>Data!A131</f>
        <v>129</v>
      </c>
      <c r="B254" s="6">
        <v>-7.820497295093446</v>
      </c>
      <c r="C254" s="2">
        <f t="shared" si="3"/>
        <v>253</v>
      </c>
    </row>
    <row r="255" spans="1:3" ht="15">
      <c r="A255" s="2">
        <f>Data!A186</f>
        <v>184</v>
      </c>
      <c r="B255" s="6">
        <v>-8.06668087898106</v>
      </c>
      <c r="C255" s="2">
        <f t="shared" si="3"/>
        <v>254</v>
      </c>
    </row>
    <row r="256" spans="1:3" ht="15">
      <c r="A256" s="2">
        <f>Data!A162</f>
        <v>160</v>
      </c>
      <c r="B256" s="6">
        <v>-8.153232566277438</v>
      </c>
      <c r="C256" s="2">
        <f t="shared" si="3"/>
        <v>255</v>
      </c>
    </row>
    <row r="257" spans="1:3" ht="15">
      <c r="A257" s="2">
        <f>Data!A28</f>
        <v>26</v>
      </c>
      <c r="B257" s="6">
        <v>-8.526355229420005</v>
      </c>
      <c r="C257" s="2">
        <f t="shared" si="3"/>
        <v>256</v>
      </c>
    </row>
    <row r="258" spans="1:3" ht="15">
      <c r="A258" s="2">
        <f>Data!A477</f>
        <v>475</v>
      </c>
      <c r="B258" s="6">
        <v>-8.957275016769927</v>
      </c>
      <c r="C258" s="2">
        <f t="shared" si="3"/>
        <v>257</v>
      </c>
    </row>
    <row r="259" spans="1:3" ht="15">
      <c r="A259" s="2">
        <f>Data!A54</f>
        <v>52</v>
      </c>
      <c r="B259" s="6">
        <v>-9.26242901774458</v>
      </c>
      <c r="C259" s="2">
        <f t="shared" si="3"/>
        <v>258</v>
      </c>
    </row>
    <row r="260" spans="1:3" ht="15">
      <c r="A260" s="2">
        <f>Data!A283</f>
        <v>281</v>
      </c>
      <c r="B260" s="6">
        <v>-9.27628732762605</v>
      </c>
      <c r="C260" s="2">
        <f aca="true" t="shared" si="4" ref="C260:C323">C259+1</f>
        <v>259</v>
      </c>
    </row>
    <row r="261" spans="1:3" ht="15">
      <c r="A261" s="2">
        <f>Data!A105</f>
        <v>103</v>
      </c>
      <c r="B261" s="6">
        <v>-9.653628659416427</v>
      </c>
      <c r="C261" s="2">
        <f t="shared" si="4"/>
        <v>260</v>
      </c>
    </row>
    <row r="262" spans="1:3" ht="15">
      <c r="A262" s="2">
        <f>Data!A128</f>
        <v>126</v>
      </c>
      <c r="B262" s="6">
        <v>-9.68654120282008</v>
      </c>
      <c r="C262" s="2">
        <f t="shared" si="4"/>
        <v>261</v>
      </c>
    </row>
    <row r="263" spans="1:3" ht="15">
      <c r="A263" s="2">
        <f>Data!A39</f>
        <v>37</v>
      </c>
      <c r="B263" s="6">
        <v>-9.906577529482092</v>
      </c>
      <c r="C263" s="2">
        <f t="shared" si="4"/>
        <v>262</v>
      </c>
    </row>
    <row r="264" spans="1:3" ht="15">
      <c r="A264" s="2">
        <f>Data!A184</f>
        <v>182</v>
      </c>
      <c r="B264" s="6">
        <v>-10.359369212446836</v>
      </c>
      <c r="C264" s="2">
        <f t="shared" si="4"/>
        <v>263</v>
      </c>
    </row>
    <row r="265" spans="1:3" ht="15">
      <c r="A265" s="2">
        <f>Data!A56</f>
        <v>54</v>
      </c>
      <c r="B265" s="6">
        <v>-10.73969538181882</v>
      </c>
      <c r="C265" s="2">
        <f t="shared" si="4"/>
        <v>264</v>
      </c>
    </row>
    <row r="266" spans="1:3" ht="15">
      <c r="A266" s="2">
        <f>Data!A107</f>
        <v>105</v>
      </c>
      <c r="B266" s="6">
        <v>-11.356845623389745</v>
      </c>
      <c r="C266" s="2">
        <f t="shared" si="4"/>
        <v>265</v>
      </c>
    </row>
    <row r="267" spans="1:3" ht="15">
      <c r="A267" s="2">
        <f>Data!A389</f>
        <v>387</v>
      </c>
      <c r="B267" s="6">
        <v>-11.373592071420717</v>
      </c>
      <c r="C267" s="2">
        <f t="shared" si="4"/>
        <v>266</v>
      </c>
    </row>
    <row r="268" spans="1:3" ht="15">
      <c r="A268" s="2">
        <f>Data!A55</f>
        <v>53</v>
      </c>
      <c r="B268" s="6">
        <v>-11.42707332100872</v>
      </c>
      <c r="C268" s="2">
        <f t="shared" si="4"/>
        <v>267</v>
      </c>
    </row>
    <row r="269" spans="1:3" ht="15">
      <c r="A269" s="2">
        <f>Data!A454</f>
        <v>452</v>
      </c>
      <c r="B269" s="6">
        <v>-11.467230707430645</v>
      </c>
      <c r="C269" s="2">
        <f t="shared" si="4"/>
        <v>268</v>
      </c>
    </row>
    <row r="270" spans="1:3" ht="15">
      <c r="A270" s="2">
        <f>Data!A52</f>
        <v>50</v>
      </c>
      <c r="B270" s="6">
        <v>-11.521862872879865</v>
      </c>
      <c r="C270" s="2">
        <f t="shared" si="4"/>
        <v>269</v>
      </c>
    </row>
    <row r="271" spans="1:3" ht="15">
      <c r="A271" s="2">
        <f>Data!A179</f>
        <v>177</v>
      </c>
      <c r="B271" s="6">
        <v>-11.662596973939799</v>
      </c>
      <c r="C271" s="2">
        <f t="shared" si="4"/>
        <v>270</v>
      </c>
    </row>
    <row r="272" spans="1:3" ht="15">
      <c r="A272" s="2">
        <f>Data!A34</f>
        <v>32</v>
      </c>
      <c r="B272" s="6">
        <v>-11.941402299353285</v>
      </c>
      <c r="C272" s="2">
        <f t="shared" si="4"/>
        <v>271</v>
      </c>
    </row>
    <row r="273" spans="1:3" ht="15">
      <c r="A273" s="2">
        <f>Data!A321</f>
        <v>319</v>
      </c>
      <c r="B273" s="6">
        <v>-11.980967279361721</v>
      </c>
      <c r="C273" s="2">
        <f t="shared" si="4"/>
        <v>272</v>
      </c>
    </row>
    <row r="274" spans="1:3" ht="15">
      <c r="A274" s="2">
        <f>Data!A274</f>
        <v>272</v>
      </c>
      <c r="B274" s="6">
        <v>-12.64614354247351</v>
      </c>
      <c r="C274" s="2">
        <f t="shared" si="4"/>
        <v>273</v>
      </c>
    </row>
    <row r="275" spans="1:3" ht="15">
      <c r="A275" s="2">
        <f>Data!A486</f>
        <v>484</v>
      </c>
      <c r="B275" s="6">
        <v>-12.806164892483139</v>
      </c>
      <c r="C275" s="2">
        <f t="shared" si="4"/>
        <v>274</v>
      </c>
    </row>
    <row r="276" spans="1:3" ht="15">
      <c r="A276" s="2">
        <f>Data!A440</f>
        <v>438</v>
      </c>
      <c r="B276" s="6">
        <v>-12.982047294992299</v>
      </c>
      <c r="C276" s="2">
        <f t="shared" si="4"/>
        <v>275</v>
      </c>
    </row>
    <row r="277" spans="1:3" ht="15">
      <c r="A277" s="2">
        <f>Data!A400</f>
        <v>398</v>
      </c>
      <c r="B277" s="6">
        <v>-13.006402114229786</v>
      </c>
      <c r="C277" s="2">
        <f t="shared" si="4"/>
        <v>276</v>
      </c>
    </row>
    <row r="278" spans="1:3" ht="15">
      <c r="A278" s="2">
        <f>Data!A118</f>
        <v>116</v>
      </c>
      <c r="B278" s="6">
        <v>-13.142999007870458</v>
      </c>
      <c r="C278" s="2">
        <f t="shared" si="4"/>
        <v>277</v>
      </c>
    </row>
    <row r="279" spans="1:3" ht="15">
      <c r="A279" s="2">
        <f>Data!A449</f>
        <v>447</v>
      </c>
      <c r="B279" s="6">
        <v>-13.676332129518414</v>
      </c>
      <c r="C279" s="2">
        <f t="shared" si="4"/>
        <v>278</v>
      </c>
    </row>
    <row r="280" spans="1:3" ht="15">
      <c r="A280" s="2">
        <f>Data!A85</f>
        <v>83</v>
      </c>
      <c r="B280" s="6">
        <v>-13.87336568016508</v>
      </c>
      <c r="C280" s="2">
        <f t="shared" si="4"/>
        <v>279</v>
      </c>
    </row>
    <row r="281" spans="1:3" ht="15">
      <c r="A281" s="2">
        <f>Data!A325</f>
        <v>323</v>
      </c>
      <c r="B281" s="6">
        <v>-14.046661979657074</v>
      </c>
      <c r="C281" s="2">
        <f t="shared" si="4"/>
        <v>280</v>
      </c>
    </row>
    <row r="282" spans="1:3" ht="15">
      <c r="A282" s="2">
        <f>Data!A273</f>
        <v>271</v>
      </c>
      <c r="B282" s="6">
        <v>-14.247108095209114</v>
      </c>
      <c r="C282" s="2">
        <f t="shared" si="4"/>
        <v>281</v>
      </c>
    </row>
    <row r="283" spans="1:3" ht="15">
      <c r="A283" s="2">
        <f>Data!A101</f>
        <v>99</v>
      </c>
      <c r="B283" s="6">
        <v>-14.369792903937196</v>
      </c>
      <c r="C283" s="2">
        <f t="shared" si="4"/>
        <v>282</v>
      </c>
    </row>
    <row r="284" spans="1:3" ht="15">
      <c r="A284" s="2">
        <f>Data!A433</f>
        <v>431</v>
      </c>
      <c r="B284" s="6">
        <v>-15.223805541407273</v>
      </c>
      <c r="C284" s="2">
        <f t="shared" si="4"/>
        <v>283</v>
      </c>
    </row>
    <row r="285" spans="1:3" ht="15">
      <c r="A285" s="2">
        <f>Data!A142</f>
        <v>140</v>
      </c>
      <c r="B285" s="6">
        <v>-15.479276155872867</v>
      </c>
      <c r="C285" s="2">
        <f t="shared" si="4"/>
        <v>284</v>
      </c>
    </row>
    <row r="286" spans="1:3" ht="15">
      <c r="A286" s="2">
        <f>Data!A344</f>
        <v>342</v>
      </c>
      <c r="B286" s="6">
        <v>-15.502460763411364</v>
      </c>
      <c r="C286" s="2">
        <f t="shared" si="4"/>
        <v>285</v>
      </c>
    </row>
    <row r="287" spans="1:3" ht="15">
      <c r="A287" s="2">
        <f>Data!A197</f>
        <v>195</v>
      </c>
      <c r="B287" s="6">
        <v>-15.926588630549304</v>
      </c>
      <c r="C287" s="2">
        <f t="shared" si="4"/>
        <v>286</v>
      </c>
    </row>
    <row r="288" spans="1:3" ht="15">
      <c r="A288" s="2">
        <f>Data!A108</f>
        <v>106</v>
      </c>
      <c r="B288" s="6">
        <v>-16.005979943791317</v>
      </c>
      <c r="C288" s="2">
        <f t="shared" si="4"/>
        <v>287</v>
      </c>
    </row>
    <row r="289" spans="1:3" ht="15">
      <c r="A289" s="2">
        <f>Data!A412</f>
        <v>410</v>
      </c>
      <c r="B289" s="6">
        <v>-17.303391781902974</v>
      </c>
      <c r="C289" s="2">
        <f t="shared" si="4"/>
        <v>288</v>
      </c>
    </row>
    <row r="290" spans="1:3" ht="15">
      <c r="A290" s="2">
        <f>Data!A350</f>
        <v>348</v>
      </c>
      <c r="B290" s="6">
        <v>-17.43042290975609</v>
      </c>
      <c r="C290" s="2">
        <f t="shared" si="4"/>
        <v>289</v>
      </c>
    </row>
    <row r="291" spans="1:3" ht="15">
      <c r="A291" s="2">
        <f>Data!A19</f>
        <v>17</v>
      </c>
      <c r="B291" s="6">
        <v>-18.08178077080811</v>
      </c>
      <c r="C291" s="2">
        <f t="shared" si="4"/>
        <v>290</v>
      </c>
    </row>
    <row r="292" spans="1:3" ht="15">
      <c r="A292" s="2">
        <f>Data!A267</f>
        <v>265</v>
      </c>
      <c r="B292" s="6">
        <v>-18.229084557378883</v>
      </c>
      <c r="C292" s="2">
        <f t="shared" si="4"/>
        <v>291</v>
      </c>
    </row>
    <row r="293" spans="1:3" ht="15">
      <c r="A293" s="2">
        <f>Data!A115</f>
        <v>113</v>
      </c>
      <c r="B293" s="6">
        <v>-18.292592622074153</v>
      </c>
      <c r="C293" s="2">
        <f t="shared" si="4"/>
        <v>292</v>
      </c>
    </row>
    <row r="294" spans="1:3" ht="15">
      <c r="A294" s="2">
        <f>Data!A388</f>
        <v>386</v>
      </c>
      <c r="B294" s="6">
        <v>-18.456026038935306</v>
      </c>
      <c r="C294" s="2">
        <f t="shared" si="4"/>
        <v>293</v>
      </c>
    </row>
    <row r="295" spans="1:3" ht="15">
      <c r="A295" s="2">
        <f>Data!A70</f>
        <v>68</v>
      </c>
      <c r="B295" s="6">
        <v>-18.89815551762149</v>
      </c>
      <c r="C295" s="2">
        <f t="shared" si="4"/>
        <v>294</v>
      </c>
    </row>
    <row r="296" spans="1:3" ht="15">
      <c r="A296" s="2">
        <f>Data!A130</f>
        <v>128</v>
      </c>
      <c r="B296" s="6">
        <v>-18.95246495898391</v>
      </c>
      <c r="C296" s="2">
        <f t="shared" si="4"/>
        <v>295</v>
      </c>
    </row>
    <row r="297" spans="1:3" ht="15">
      <c r="A297" s="2">
        <f>Data!A190</f>
        <v>188</v>
      </c>
      <c r="B297" s="6">
        <v>-19.16641371449441</v>
      </c>
      <c r="C297" s="2">
        <f t="shared" si="4"/>
        <v>296</v>
      </c>
    </row>
    <row r="298" spans="1:3" ht="15">
      <c r="A298" s="2">
        <f>Data!A114</f>
        <v>112</v>
      </c>
      <c r="B298" s="6">
        <v>-19.207514744377477</v>
      </c>
      <c r="C298" s="2">
        <f t="shared" si="4"/>
        <v>297</v>
      </c>
    </row>
    <row r="299" spans="1:3" ht="15">
      <c r="A299" s="2">
        <f>Data!A247</f>
        <v>245</v>
      </c>
      <c r="B299" s="6">
        <v>-19.416744996888156</v>
      </c>
      <c r="C299" s="2">
        <f t="shared" si="4"/>
        <v>298</v>
      </c>
    </row>
    <row r="300" spans="1:3" ht="15">
      <c r="A300" s="2">
        <f>Data!A159</f>
        <v>157</v>
      </c>
      <c r="B300" s="6">
        <v>-19.600643506859342</v>
      </c>
      <c r="C300" s="2">
        <f t="shared" si="4"/>
        <v>299</v>
      </c>
    </row>
    <row r="301" spans="1:3" ht="15">
      <c r="A301" s="2">
        <f>Data!A110</f>
        <v>108</v>
      </c>
      <c r="B301" s="6">
        <v>-19.96053677121745</v>
      </c>
      <c r="C301" s="2">
        <f t="shared" si="4"/>
        <v>300</v>
      </c>
    </row>
    <row r="302" spans="1:3" ht="15">
      <c r="A302" s="2">
        <f>Data!A27</f>
        <v>25</v>
      </c>
      <c r="B302" s="6">
        <v>-20.29604603376174</v>
      </c>
      <c r="C302" s="2">
        <f t="shared" si="4"/>
        <v>301</v>
      </c>
    </row>
    <row r="303" spans="1:3" ht="15">
      <c r="A303" s="2">
        <f>Data!A120</f>
        <v>118</v>
      </c>
      <c r="B303" s="6">
        <v>-21.32307326390037</v>
      </c>
      <c r="C303" s="2">
        <f t="shared" si="4"/>
        <v>302</v>
      </c>
    </row>
    <row r="304" spans="1:3" ht="15">
      <c r="A304" s="2">
        <f>Data!A3</f>
        <v>1</v>
      </c>
      <c r="B304" s="6">
        <v>-21.502309477136805</v>
      </c>
      <c r="C304" s="2">
        <f t="shared" si="4"/>
        <v>303</v>
      </c>
    </row>
    <row r="305" spans="1:3" ht="15">
      <c r="A305" s="2">
        <f>Data!A132</f>
        <v>130</v>
      </c>
      <c r="B305" s="6">
        <v>-21.78151153312683</v>
      </c>
      <c r="C305" s="2">
        <f t="shared" si="4"/>
        <v>304</v>
      </c>
    </row>
    <row r="306" spans="1:3" ht="15">
      <c r="A306" s="2">
        <f>Data!A415</f>
        <v>413</v>
      </c>
      <c r="B306" s="6">
        <v>-22.920792257491485</v>
      </c>
      <c r="C306" s="2">
        <f t="shared" si="4"/>
        <v>305</v>
      </c>
    </row>
    <row r="307" spans="1:3" ht="15">
      <c r="A307" s="2">
        <f>Data!A13</f>
        <v>11</v>
      </c>
      <c r="B307" s="6">
        <v>-22.982849285885095</v>
      </c>
      <c r="C307" s="2">
        <f t="shared" si="4"/>
        <v>306</v>
      </c>
    </row>
    <row r="308" spans="1:3" ht="15">
      <c r="A308" s="2">
        <f>Data!A4</f>
        <v>2</v>
      </c>
      <c r="B308" s="6">
        <v>-23.32685182782916</v>
      </c>
      <c r="C308" s="2">
        <f t="shared" si="4"/>
        <v>307</v>
      </c>
    </row>
    <row r="309" spans="1:3" ht="15">
      <c r="A309" s="2">
        <f>Data!A181</f>
        <v>179</v>
      </c>
      <c r="B309" s="6">
        <v>-23.398303100326302</v>
      </c>
      <c r="C309" s="2">
        <f t="shared" si="4"/>
        <v>308</v>
      </c>
    </row>
    <row r="310" spans="1:3" ht="15">
      <c r="A310" s="2">
        <f>Data!A141</f>
        <v>139</v>
      </c>
      <c r="B310" s="6">
        <v>-24.612564494695107</v>
      </c>
      <c r="C310" s="2">
        <f t="shared" si="4"/>
        <v>309</v>
      </c>
    </row>
    <row r="311" spans="1:3" ht="15">
      <c r="A311" s="2">
        <f>Data!A231</f>
        <v>229</v>
      </c>
      <c r="B311" s="6">
        <v>-24.662537671771133</v>
      </c>
      <c r="C311" s="2">
        <f t="shared" si="4"/>
        <v>310</v>
      </c>
    </row>
    <row r="312" spans="1:3" ht="15">
      <c r="A312" s="2">
        <f>Data!A213</f>
        <v>211</v>
      </c>
      <c r="B312" s="6">
        <v>-26.229626010273932</v>
      </c>
      <c r="C312" s="2">
        <f t="shared" si="4"/>
        <v>311</v>
      </c>
    </row>
    <row r="313" spans="1:3" ht="15">
      <c r="A313" s="2">
        <f>Data!A365</f>
        <v>363</v>
      </c>
      <c r="B313" s="6">
        <v>-26.610778013198797</v>
      </c>
      <c r="C313" s="2">
        <f t="shared" si="4"/>
        <v>312</v>
      </c>
    </row>
    <row r="314" spans="1:3" ht="15">
      <c r="A314" s="2">
        <f>Data!A11</f>
        <v>9</v>
      </c>
      <c r="B314" s="6">
        <v>-26.788433907404396</v>
      </c>
      <c r="C314" s="2">
        <f t="shared" si="4"/>
        <v>313</v>
      </c>
    </row>
    <row r="315" spans="1:3" ht="15">
      <c r="A315" s="2">
        <f>Data!A163</f>
        <v>161</v>
      </c>
      <c r="B315" s="6">
        <v>-27.26776191459976</v>
      </c>
      <c r="C315" s="2">
        <f t="shared" si="4"/>
        <v>314</v>
      </c>
    </row>
    <row r="316" spans="1:3" ht="15">
      <c r="A316" s="2">
        <f>Data!A18</f>
        <v>16</v>
      </c>
      <c r="B316" s="6">
        <v>-27.47271045544403</v>
      </c>
      <c r="C316" s="2">
        <f t="shared" si="4"/>
        <v>315</v>
      </c>
    </row>
    <row r="317" spans="1:3" ht="15">
      <c r="A317" s="2">
        <f>Data!A84</f>
        <v>82</v>
      </c>
      <c r="B317" s="6">
        <v>-28.086760434531243</v>
      </c>
      <c r="C317" s="2">
        <f t="shared" si="4"/>
        <v>316</v>
      </c>
    </row>
    <row r="318" spans="1:3" ht="15">
      <c r="A318" s="2">
        <f>Data!A424</f>
        <v>422</v>
      </c>
      <c r="B318" s="6">
        <v>-28.308266109930628</v>
      </c>
      <c r="C318" s="2">
        <f t="shared" si="4"/>
        <v>317</v>
      </c>
    </row>
    <row r="319" spans="1:3" ht="15">
      <c r="A319" s="2">
        <f>Data!A126</f>
        <v>124</v>
      </c>
      <c r="B319" s="6">
        <v>-28.343693546215945</v>
      </c>
      <c r="C319" s="2">
        <f t="shared" si="4"/>
        <v>318</v>
      </c>
    </row>
    <row r="320" spans="1:3" ht="15">
      <c r="A320" s="2">
        <f>Data!A93</f>
        <v>91</v>
      </c>
      <c r="B320" s="6">
        <v>-28.369931433100646</v>
      </c>
      <c r="C320" s="2">
        <f t="shared" si="4"/>
        <v>319</v>
      </c>
    </row>
    <row r="321" spans="1:3" ht="15">
      <c r="A321" s="2">
        <f>Data!A123</f>
        <v>121</v>
      </c>
      <c r="B321" s="6">
        <v>-28.558336275902548</v>
      </c>
      <c r="C321" s="2">
        <f t="shared" si="4"/>
        <v>320</v>
      </c>
    </row>
    <row r="322" spans="1:3" ht="15">
      <c r="A322" s="2">
        <f>Data!A176</f>
        <v>174</v>
      </c>
      <c r="B322" s="6">
        <v>-29.022595768634346</v>
      </c>
      <c r="C322" s="2">
        <f t="shared" si="4"/>
        <v>321</v>
      </c>
    </row>
    <row r="323" spans="1:3" ht="15">
      <c r="A323" s="2">
        <f>Data!A442</f>
        <v>440</v>
      </c>
      <c r="B323" s="6">
        <v>-29.349290687636312</v>
      </c>
      <c r="C323" s="2">
        <f t="shared" si="4"/>
        <v>322</v>
      </c>
    </row>
    <row r="324" spans="1:3" ht="15">
      <c r="A324" s="2">
        <f>Data!A342</f>
        <v>340</v>
      </c>
      <c r="B324" s="6">
        <v>-29.768047476538413</v>
      </c>
      <c r="C324" s="2">
        <f aca="true" t="shared" si="5" ref="C324:C387">C323+1</f>
        <v>323</v>
      </c>
    </row>
    <row r="325" spans="1:3" ht="15">
      <c r="A325" s="2">
        <f>Data!A357</f>
        <v>355</v>
      </c>
      <c r="B325" s="6">
        <v>-29.831853850904736</v>
      </c>
      <c r="C325" s="2">
        <f t="shared" si="5"/>
        <v>324</v>
      </c>
    </row>
    <row r="326" spans="1:3" ht="15">
      <c r="A326" s="2">
        <f>Data!A150</f>
        <v>148</v>
      </c>
      <c r="B326" s="6">
        <v>-30.088832630606703</v>
      </c>
      <c r="C326" s="2">
        <f t="shared" si="5"/>
        <v>325</v>
      </c>
    </row>
    <row r="327" spans="1:3" ht="15">
      <c r="A327" s="2">
        <f>Data!A172</f>
        <v>170</v>
      </c>
      <c r="B327" s="6">
        <v>-30.162048950731332</v>
      </c>
      <c r="C327" s="2">
        <f t="shared" si="5"/>
        <v>326</v>
      </c>
    </row>
    <row r="328" spans="1:3" ht="15">
      <c r="A328" s="2">
        <f>Data!A226</f>
        <v>224</v>
      </c>
      <c r="B328" s="6">
        <v>-31.85371544354348</v>
      </c>
      <c r="C328" s="2">
        <f t="shared" si="5"/>
        <v>327</v>
      </c>
    </row>
    <row r="329" spans="1:3" ht="15">
      <c r="A329" s="2">
        <f>Data!A86</f>
        <v>84</v>
      </c>
      <c r="B329" s="6">
        <v>-31.914930425642524</v>
      </c>
      <c r="C329" s="2">
        <f t="shared" si="5"/>
        <v>328</v>
      </c>
    </row>
    <row r="330" spans="1:3" ht="15">
      <c r="A330" s="2">
        <f>Data!A435</f>
        <v>433</v>
      </c>
      <c r="B330" s="6">
        <v>-32.556655395523194</v>
      </c>
      <c r="C330" s="2">
        <f t="shared" si="5"/>
        <v>329</v>
      </c>
    </row>
    <row r="331" spans="1:3" ht="15">
      <c r="A331" s="2">
        <f>Data!A69</f>
        <v>67</v>
      </c>
      <c r="B331" s="6">
        <v>-32.76063128750684</v>
      </c>
      <c r="C331" s="2">
        <f t="shared" si="5"/>
        <v>330</v>
      </c>
    </row>
    <row r="332" spans="1:3" ht="15">
      <c r="A332" s="2">
        <f>Data!A88</f>
        <v>86</v>
      </c>
      <c r="B332" s="6">
        <v>-33.87929713421545</v>
      </c>
      <c r="C332" s="2">
        <f t="shared" si="5"/>
        <v>331</v>
      </c>
    </row>
    <row r="333" spans="1:3" ht="15">
      <c r="A333" s="2">
        <f>Data!A48</f>
        <v>46</v>
      </c>
      <c r="B333" s="6">
        <v>-34.599128819631005</v>
      </c>
      <c r="C333" s="2">
        <f t="shared" si="5"/>
        <v>332</v>
      </c>
    </row>
    <row r="334" spans="1:3" ht="15">
      <c r="A334" s="2">
        <f>Data!A124</f>
        <v>122</v>
      </c>
      <c r="B334" s="6">
        <v>-34.73148524903081</v>
      </c>
      <c r="C334" s="2">
        <f t="shared" si="5"/>
        <v>333</v>
      </c>
    </row>
    <row r="335" spans="1:3" ht="15">
      <c r="A335" s="2">
        <f>Data!A217</f>
        <v>215</v>
      </c>
      <c r="B335" s="6">
        <v>-35.0536894851266</v>
      </c>
      <c r="C335" s="2">
        <f t="shared" si="5"/>
        <v>334</v>
      </c>
    </row>
    <row r="336" spans="1:3" ht="15">
      <c r="A336" s="2">
        <f>Data!A319</f>
        <v>317</v>
      </c>
      <c r="B336" s="6">
        <v>-36.20470844967349</v>
      </c>
      <c r="C336" s="2">
        <f t="shared" si="5"/>
        <v>335</v>
      </c>
    </row>
    <row r="337" spans="1:3" ht="15">
      <c r="A337" s="2">
        <f>Data!A63</f>
        <v>61</v>
      </c>
      <c r="B337" s="6">
        <v>-36.38063388521914</v>
      </c>
      <c r="C337" s="2">
        <f t="shared" si="5"/>
        <v>336</v>
      </c>
    </row>
    <row r="338" spans="1:3" ht="15">
      <c r="A338" s="2">
        <f>Data!A216</f>
        <v>214</v>
      </c>
      <c r="B338" s="6">
        <v>-36.62101176982833</v>
      </c>
      <c r="C338" s="2">
        <f t="shared" si="5"/>
        <v>337</v>
      </c>
    </row>
    <row r="339" spans="1:3" ht="15">
      <c r="A339" s="2">
        <f>Data!A160</f>
        <v>158</v>
      </c>
      <c r="B339" s="6">
        <v>-37.90684741626865</v>
      </c>
      <c r="C339" s="2">
        <f t="shared" si="5"/>
        <v>338</v>
      </c>
    </row>
    <row r="340" spans="1:3" ht="15">
      <c r="A340" s="2">
        <f>Data!A31</f>
        <v>29</v>
      </c>
      <c r="B340" s="6">
        <v>-38.14451613937126</v>
      </c>
      <c r="C340" s="2">
        <f t="shared" si="5"/>
        <v>339</v>
      </c>
    </row>
    <row r="341" spans="1:3" ht="15">
      <c r="A341" s="2">
        <f>Data!A178</f>
        <v>176</v>
      </c>
      <c r="B341" s="6">
        <v>-38.39050267407765</v>
      </c>
      <c r="C341" s="2">
        <f t="shared" si="5"/>
        <v>340</v>
      </c>
    </row>
    <row r="342" spans="1:3" ht="15">
      <c r="A342" s="2">
        <f>Data!A211</f>
        <v>209</v>
      </c>
      <c r="B342" s="6">
        <v>-38.63851604446245</v>
      </c>
      <c r="C342" s="2">
        <f t="shared" si="5"/>
        <v>341</v>
      </c>
    </row>
    <row r="343" spans="1:3" ht="15">
      <c r="A343" s="2">
        <f>Data!A17</f>
        <v>15</v>
      </c>
      <c r="B343" s="6">
        <v>-38.985129150838475</v>
      </c>
      <c r="C343" s="2">
        <f t="shared" si="5"/>
        <v>342</v>
      </c>
    </row>
    <row r="344" spans="1:3" ht="15">
      <c r="A344" s="2">
        <f>Data!A361</f>
        <v>359</v>
      </c>
      <c r="B344" s="6">
        <v>-39.98389567591039</v>
      </c>
      <c r="C344" s="2">
        <f t="shared" si="5"/>
        <v>343</v>
      </c>
    </row>
    <row r="345" spans="1:3" ht="15">
      <c r="A345" s="2">
        <f>Data!A90</f>
        <v>88</v>
      </c>
      <c r="B345" s="6">
        <v>-40.60904307943929</v>
      </c>
      <c r="C345" s="2">
        <f t="shared" si="5"/>
        <v>344</v>
      </c>
    </row>
    <row r="346" spans="1:3" ht="15">
      <c r="A346" s="2">
        <f>Data!A82</f>
        <v>80</v>
      </c>
      <c r="B346" s="6">
        <v>-40.7690051094105</v>
      </c>
      <c r="C346" s="2">
        <f t="shared" si="5"/>
        <v>345</v>
      </c>
    </row>
    <row r="347" spans="1:3" ht="15">
      <c r="A347" s="2">
        <f>Data!A47</f>
        <v>45</v>
      </c>
      <c r="B347" s="6">
        <v>-40.88151541539992</v>
      </c>
      <c r="C347" s="2">
        <f t="shared" si="5"/>
        <v>346</v>
      </c>
    </row>
    <row r="348" spans="1:3" ht="15">
      <c r="A348" s="2">
        <f>Data!A37</f>
        <v>35</v>
      </c>
      <c r="B348" s="6">
        <v>-41.81021247562603</v>
      </c>
      <c r="C348" s="2">
        <f t="shared" si="5"/>
        <v>347</v>
      </c>
    </row>
    <row r="349" spans="1:3" ht="15">
      <c r="A349" s="2">
        <f>Data!A214</f>
        <v>212</v>
      </c>
      <c r="B349" s="6">
        <v>-42.28212959535449</v>
      </c>
      <c r="C349" s="2">
        <f t="shared" si="5"/>
        <v>348</v>
      </c>
    </row>
    <row r="350" spans="1:3" ht="15">
      <c r="A350" s="2">
        <f>Data!A189</f>
        <v>187</v>
      </c>
      <c r="B350" s="6">
        <v>-42.31126976417545</v>
      </c>
      <c r="C350" s="2">
        <f t="shared" si="5"/>
        <v>349</v>
      </c>
    </row>
    <row r="351" spans="1:3" ht="15">
      <c r="A351" s="2">
        <f>Data!A171</f>
        <v>169</v>
      </c>
      <c r="B351" s="6">
        <v>-42.80257054017784</v>
      </c>
      <c r="C351" s="2">
        <f t="shared" si="5"/>
        <v>350</v>
      </c>
    </row>
    <row r="352" spans="1:3" ht="15">
      <c r="A352" s="2">
        <f>Data!A297</f>
        <v>295</v>
      </c>
      <c r="B352" s="6">
        <v>-42.97431149647491</v>
      </c>
      <c r="C352" s="2">
        <f t="shared" si="5"/>
        <v>351</v>
      </c>
    </row>
    <row r="353" spans="1:3" ht="15">
      <c r="A353" s="2">
        <f>Data!A24</f>
        <v>22</v>
      </c>
      <c r="B353" s="6">
        <v>-43.43692311706582</v>
      </c>
      <c r="C353" s="2">
        <f t="shared" si="5"/>
        <v>352</v>
      </c>
    </row>
    <row r="354" spans="1:3" ht="15">
      <c r="A354" s="2">
        <f>Data!A327</f>
        <v>325</v>
      </c>
      <c r="B354" s="6">
        <v>-43.48501519997444</v>
      </c>
      <c r="C354" s="2">
        <f t="shared" si="5"/>
        <v>353</v>
      </c>
    </row>
    <row r="355" spans="1:3" ht="15">
      <c r="A355" s="2">
        <f>Data!A212</f>
        <v>210</v>
      </c>
      <c r="B355" s="6">
        <v>-43.71837720237818</v>
      </c>
      <c r="C355" s="2">
        <f t="shared" si="5"/>
        <v>354</v>
      </c>
    </row>
    <row r="356" spans="1:3" ht="15">
      <c r="A356" s="2">
        <f>Data!A41</f>
        <v>39</v>
      </c>
      <c r="B356" s="6">
        <v>-44.2982517513301</v>
      </c>
      <c r="C356" s="2">
        <f t="shared" si="5"/>
        <v>355</v>
      </c>
    </row>
    <row r="357" spans="1:3" ht="15">
      <c r="A357" s="2">
        <f>Data!A232</f>
        <v>230</v>
      </c>
      <c r="B357" s="6">
        <v>-44.50085555744954</v>
      </c>
      <c r="C357" s="2">
        <f t="shared" si="5"/>
        <v>356</v>
      </c>
    </row>
    <row r="358" spans="1:3" ht="15">
      <c r="A358" s="2">
        <f>Data!A104</f>
        <v>102</v>
      </c>
      <c r="B358" s="6">
        <v>-44.80921559727358</v>
      </c>
      <c r="C358" s="2">
        <f t="shared" si="5"/>
        <v>357</v>
      </c>
    </row>
    <row r="359" spans="1:3" ht="15">
      <c r="A359" s="2">
        <f>Data!A198</f>
        <v>196</v>
      </c>
      <c r="B359" s="6">
        <v>-44.83263803705995</v>
      </c>
      <c r="C359" s="2">
        <f t="shared" si="5"/>
        <v>358</v>
      </c>
    </row>
    <row r="360" spans="1:3" ht="15">
      <c r="A360" s="2">
        <f>Data!A158</f>
        <v>156</v>
      </c>
      <c r="B360" s="6">
        <v>-44.997032271019634</v>
      </c>
      <c r="C360" s="2">
        <f t="shared" si="5"/>
        <v>359</v>
      </c>
    </row>
    <row r="361" spans="1:3" ht="15">
      <c r="A361" s="2">
        <f>Data!A255</f>
        <v>253</v>
      </c>
      <c r="B361" s="6">
        <v>-46.097774894682516</v>
      </c>
      <c r="C361" s="2">
        <f t="shared" si="5"/>
        <v>360</v>
      </c>
    </row>
    <row r="362" spans="1:3" ht="15">
      <c r="A362" s="2">
        <f>Data!A264</f>
        <v>262</v>
      </c>
      <c r="B362" s="6">
        <v>-46.97772173971498</v>
      </c>
      <c r="C362" s="2">
        <f t="shared" si="5"/>
        <v>361</v>
      </c>
    </row>
    <row r="363" spans="1:3" ht="15">
      <c r="A363" s="2">
        <f>Data!A329</f>
        <v>327</v>
      </c>
      <c r="B363" s="6">
        <v>-47.37193042227955</v>
      </c>
      <c r="C363" s="2">
        <f t="shared" si="5"/>
        <v>362</v>
      </c>
    </row>
    <row r="364" spans="1:3" ht="15">
      <c r="A364" s="2">
        <f>Data!A21</f>
        <v>19</v>
      </c>
      <c r="B364" s="6">
        <v>-47.38636528388088</v>
      </c>
      <c r="C364" s="2">
        <f t="shared" si="5"/>
        <v>363</v>
      </c>
    </row>
    <row r="365" spans="1:3" ht="15">
      <c r="A365" s="2">
        <f>Data!A289</f>
        <v>287</v>
      </c>
      <c r="B365" s="6">
        <v>-48.68553626378707</v>
      </c>
      <c r="C365" s="2">
        <f t="shared" si="5"/>
        <v>364</v>
      </c>
    </row>
    <row r="366" spans="1:3" ht="15">
      <c r="A366" s="2">
        <f>Data!A476</f>
        <v>474</v>
      </c>
      <c r="B366" s="6">
        <v>-49.54619605738844</v>
      </c>
      <c r="C366" s="2">
        <f t="shared" si="5"/>
        <v>365</v>
      </c>
    </row>
    <row r="367" spans="1:3" ht="15">
      <c r="A367" s="2">
        <f>Data!A81</f>
        <v>79</v>
      </c>
      <c r="B367" s="6">
        <v>-49.599579242605614</v>
      </c>
      <c r="C367" s="2">
        <f t="shared" si="5"/>
        <v>366</v>
      </c>
    </row>
    <row r="368" spans="1:3" ht="15">
      <c r="A368" s="2">
        <f>Data!A191</f>
        <v>189</v>
      </c>
      <c r="B368" s="6">
        <v>-50.101366273238455</v>
      </c>
      <c r="C368" s="2">
        <f t="shared" si="5"/>
        <v>367</v>
      </c>
    </row>
    <row r="369" spans="1:3" ht="15">
      <c r="A369" s="2">
        <f>Data!A236</f>
        <v>234</v>
      </c>
      <c r="B369" s="6">
        <v>-50.786939569989045</v>
      </c>
      <c r="C369" s="2">
        <f t="shared" si="5"/>
        <v>368</v>
      </c>
    </row>
    <row r="370" spans="1:3" ht="15">
      <c r="A370" s="2">
        <f>Data!A50</f>
        <v>48</v>
      </c>
      <c r="B370" s="6">
        <v>-50.78738283232087</v>
      </c>
      <c r="C370" s="2">
        <f t="shared" si="5"/>
        <v>369</v>
      </c>
    </row>
    <row r="371" spans="1:3" ht="15">
      <c r="A371" s="2">
        <f>Data!A277</f>
        <v>275</v>
      </c>
      <c r="B371" s="6">
        <v>-51.247271496773465</v>
      </c>
      <c r="C371" s="2">
        <f t="shared" si="5"/>
        <v>370</v>
      </c>
    </row>
    <row r="372" spans="1:3" ht="15">
      <c r="A372" s="2">
        <f>Data!A276</f>
        <v>274</v>
      </c>
      <c r="B372" s="6">
        <v>-51.67540564914634</v>
      </c>
      <c r="C372" s="2">
        <f t="shared" si="5"/>
        <v>371</v>
      </c>
    </row>
    <row r="373" spans="1:3" ht="15">
      <c r="A373" s="2">
        <f>Data!A44</f>
        <v>42</v>
      </c>
      <c r="B373" s="6">
        <v>-51.729640310426475</v>
      </c>
      <c r="C373" s="2">
        <f t="shared" si="5"/>
        <v>372</v>
      </c>
    </row>
    <row r="374" spans="1:3" ht="15">
      <c r="A374" s="2">
        <f>Data!A318</f>
        <v>316</v>
      </c>
      <c r="B374" s="6">
        <v>-52.02404723930158</v>
      </c>
      <c r="C374" s="2">
        <f t="shared" si="5"/>
        <v>373</v>
      </c>
    </row>
    <row r="375" spans="1:3" ht="15">
      <c r="A375" s="2">
        <f>Data!A221</f>
        <v>219</v>
      </c>
      <c r="B375" s="6">
        <v>-52.42606094769326</v>
      </c>
      <c r="C375" s="2">
        <f t="shared" si="5"/>
        <v>374</v>
      </c>
    </row>
    <row r="376" spans="1:3" ht="15">
      <c r="A376" s="2">
        <f>Data!A445</f>
        <v>443</v>
      </c>
      <c r="B376" s="6">
        <v>-52.549299371436064</v>
      </c>
      <c r="C376" s="2">
        <f t="shared" si="5"/>
        <v>375</v>
      </c>
    </row>
    <row r="377" spans="1:3" ht="15">
      <c r="A377" s="2">
        <f>Data!A183</f>
        <v>181</v>
      </c>
      <c r="B377" s="6">
        <v>-52.76018490933893</v>
      </c>
      <c r="C377" s="2">
        <f t="shared" si="5"/>
        <v>376</v>
      </c>
    </row>
    <row r="378" spans="1:3" ht="15">
      <c r="A378" s="2">
        <f>Data!A356</f>
        <v>354</v>
      </c>
      <c r="B378" s="6">
        <v>-52.78528619417375</v>
      </c>
      <c r="C378" s="2">
        <f t="shared" si="5"/>
        <v>377</v>
      </c>
    </row>
    <row r="379" spans="1:3" ht="15">
      <c r="A379" s="2">
        <f>Data!A249</f>
        <v>247</v>
      </c>
      <c r="B379" s="6">
        <v>-53.579994749738034</v>
      </c>
      <c r="C379" s="2">
        <f t="shared" si="5"/>
        <v>378</v>
      </c>
    </row>
    <row r="380" spans="1:3" ht="15">
      <c r="A380" s="2">
        <f>Data!A20</f>
        <v>18</v>
      </c>
      <c r="B380" s="6">
        <v>-53.770560680020935</v>
      </c>
      <c r="C380" s="2">
        <f t="shared" si="5"/>
        <v>379</v>
      </c>
    </row>
    <row r="381" spans="1:3" ht="15">
      <c r="A381" s="2">
        <f>Data!A257</f>
        <v>255</v>
      </c>
      <c r="B381" s="6">
        <v>-54.49467027924584</v>
      </c>
      <c r="C381" s="2">
        <f t="shared" si="5"/>
        <v>380</v>
      </c>
    </row>
    <row r="382" spans="1:3" ht="15">
      <c r="A382" s="2">
        <f>Data!A250</f>
        <v>248</v>
      </c>
      <c r="B382" s="6">
        <v>-54.5260885165535</v>
      </c>
      <c r="C382" s="2">
        <f t="shared" si="5"/>
        <v>381</v>
      </c>
    </row>
    <row r="383" spans="1:3" ht="15">
      <c r="A383" s="2">
        <f>Data!A253</f>
        <v>251</v>
      </c>
      <c r="B383" s="6">
        <v>-54.567004076543526</v>
      </c>
      <c r="C383" s="2">
        <f t="shared" si="5"/>
        <v>382</v>
      </c>
    </row>
    <row r="384" spans="1:3" ht="15">
      <c r="A384" s="2">
        <f>Data!A310</f>
        <v>308</v>
      </c>
      <c r="B384" s="6">
        <v>-55.31061398288148</v>
      </c>
      <c r="C384" s="2">
        <f t="shared" si="5"/>
        <v>383</v>
      </c>
    </row>
    <row r="385" spans="1:3" ht="15">
      <c r="A385" s="2">
        <f>Data!A68</f>
        <v>66</v>
      </c>
      <c r="B385" s="6">
        <v>-55.45185924458565</v>
      </c>
      <c r="C385" s="2">
        <f t="shared" si="5"/>
        <v>384</v>
      </c>
    </row>
    <row r="386" spans="1:3" ht="15">
      <c r="A386" s="2">
        <f>Data!A192</f>
        <v>190</v>
      </c>
      <c r="B386" s="6">
        <v>-56.7442940187575</v>
      </c>
      <c r="C386" s="2">
        <f t="shared" si="5"/>
        <v>385</v>
      </c>
    </row>
    <row r="387" spans="1:3" ht="15">
      <c r="A387" s="2">
        <f>Data!A402</f>
        <v>400</v>
      </c>
      <c r="B387" s="6">
        <v>-57.23304499729238</v>
      </c>
      <c r="C387" s="2">
        <f t="shared" si="5"/>
        <v>386</v>
      </c>
    </row>
    <row r="388" spans="1:3" ht="15">
      <c r="A388" s="2">
        <f>Data!A413</f>
        <v>411</v>
      </c>
      <c r="B388" s="6">
        <v>-57.55649250894567</v>
      </c>
      <c r="C388" s="2">
        <f aca="true" t="shared" si="6" ref="C388:C451">C387+1</f>
        <v>387</v>
      </c>
    </row>
    <row r="389" spans="1:3" ht="15">
      <c r="A389" s="2">
        <f>Data!A154</f>
        <v>152</v>
      </c>
      <c r="B389" s="6">
        <v>-58.28709368342243</v>
      </c>
      <c r="C389" s="2">
        <f t="shared" si="6"/>
        <v>388</v>
      </c>
    </row>
    <row r="390" spans="1:3" ht="15">
      <c r="A390" s="2">
        <f>Data!A99</f>
        <v>97</v>
      </c>
      <c r="B390" s="6">
        <v>-58.316073239147954</v>
      </c>
      <c r="C390" s="2">
        <f t="shared" si="6"/>
        <v>389</v>
      </c>
    </row>
    <row r="391" spans="1:3" ht="15">
      <c r="A391" s="2">
        <f>Data!A269</f>
        <v>267</v>
      </c>
      <c r="B391" s="6">
        <v>-58.67986775130885</v>
      </c>
      <c r="C391" s="2">
        <f t="shared" si="6"/>
        <v>390</v>
      </c>
    </row>
    <row r="392" spans="1:3" ht="15">
      <c r="A392" s="2">
        <f>Data!A480</f>
        <v>478</v>
      </c>
      <c r="B392" s="6">
        <v>-58.81863325047743</v>
      </c>
      <c r="C392" s="2">
        <f t="shared" si="6"/>
        <v>391</v>
      </c>
    </row>
    <row r="393" spans="1:3" ht="15">
      <c r="A393" s="2">
        <f>Data!A484</f>
        <v>482</v>
      </c>
      <c r="B393" s="6">
        <v>-59.90075612135115</v>
      </c>
      <c r="C393" s="2">
        <f t="shared" si="6"/>
        <v>392</v>
      </c>
    </row>
    <row r="394" spans="1:3" ht="15">
      <c r="A394" s="2">
        <f>Data!A279</f>
        <v>277</v>
      </c>
      <c r="B394" s="6">
        <v>-60.218488842054285</v>
      </c>
      <c r="C394" s="2">
        <f t="shared" si="6"/>
        <v>393</v>
      </c>
    </row>
    <row r="395" spans="1:3" ht="15">
      <c r="A395" s="2">
        <f>Data!A46</f>
        <v>44</v>
      </c>
      <c r="B395" s="6">
        <v>-61.08619822338733</v>
      </c>
      <c r="C395" s="2">
        <f t="shared" si="6"/>
        <v>394</v>
      </c>
    </row>
    <row r="396" spans="1:3" ht="15">
      <c r="A396" s="2">
        <f>Data!A148</f>
        <v>146</v>
      </c>
      <c r="B396" s="6">
        <v>-61.423773653392345</v>
      </c>
      <c r="C396" s="2">
        <f t="shared" si="6"/>
        <v>395</v>
      </c>
    </row>
    <row r="397" spans="1:3" ht="15">
      <c r="A397" s="2">
        <f>Data!A448</f>
        <v>446</v>
      </c>
      <c r="B397" s="6">
        <v>-61.75278235015867</v>
      </c>
      <c r="C397" s="2">
        <f t="shared" si="6"/>
        <v>396</v>
      </c>
    </row>
    <row r="398" spans="1:3" ht="15">
      <c r="A398" s="2">
        <f>Data!A26</f>
        <v>24</v>
      </c>
      <c r="B398" s="6">
        <v>-62.33000367745626</v>
      </c>
      <c r="C398" s="2">
        <f t="shared" si="6"/>
        <v>397</v>
      </c>
    </row>
    <row r="399" spans="1:3" ht="15">
      <c r="A399" s="2">
        <f>Data!A103</f>
        <v>101</v>
      </c>
      <c r="B399" s="6">
        <v>-64.50368621422967</v>
      </c>
      <c r="C399" s="2">
        <f t="shared" si="6"/>
        <v>398</v>
      </c>
    </row>
    <row r="400" spans="1:3" ht="15">
      <c r="A400" s="2">
        <f>Data!A411</f>
        <v>409</v>
      </c>
      <c r="B400" s="6">
        <v>-64.58511379314223</v>
      </c>
      <c r="C400" s="2">
        <f t="shared" si="6"/>
        <v>399</v>
      </c>
    </row>
    <row r="401" spans="1:3" ht="15">
      <c r="A401" s="2">
        <f>Data!A252</f>
        <v>250</v>
      </c>
      <c r="B401" s="6">
        <v>-65.28905376203147</v>
      </c>
      <c r="C401" s="2">
        <f t="shared" si="6"/>
        <v>400</v>
      </c>
    </row>
    <row r="402" spans="1:3" ht="15">
      <c r="A402" s="2">
        <f>Data!A414</f>
        <v>412</v>
      </c>
      <c r="B402" s="6">
        <v>-65.83218815067812</v>
      </c>
      <c r="C402" s="2">
        <f t="shared" si="6"/>
        <v>401</v>
      </c>
    </row>
    <row r="403" spans="1:3" ht="15">
      <c r="A403" s="2">
        <f>Data!A53</f>
        <v>51</v>
      </c>
      <c r="B403" s="6">
        <v>-66.74552246382882</v>
      </c>
      <c r="C403" s="2">
        <f t="shared" si="6"/>
        <v>402</v>
      </c>
    </row>
    <row r="404" spans="1:3" ht="15">
      <c r="A404" s="2">
        <f>Data!A416</f>
        <v>414</v>
      </c>
      <c r="B404" s="6">
        <v>-66.76258515847803</v>
      </c>
      <c r="C404" s="2">
        <f t="shared" si="6"/>
        <v>403</v>
      </c>
    </row>
    <row r="405" spans="1:3" ht="15">
      <c r="A405" s="2">
        <f>Data!A287</f>
        <v>285</v>
      </c>
      <c r="B405" s="6">
        <v>-66.825380293536</v>
      </c>
      <c r="C405" s="2">
        <f t="shared" si="6"/>
        <v>404</v>
      </c>
    </row>
    <row r="406" spans="1:3" ht="15">
      <c r="A406" s="2">
        <f>Data!A428</f>
        <v>426</v>
      </c>
      <c r="B406" s="6">
        <v>-67.02330360578344</v>
      </c>
      <c r="C406" s="2">
        <f t="shared" si="6"/>
        <v>405</v>
      </c>
    </row>
    <row r="407" spans="1:3" ht="15">
      <c r="A407" s="2">
        <f>Data!A390</f>
        <v>388</v>
      </c>
      <c r="B407" s="6">
        <v>-67.64935591826179</v>
      </c>
      <c r="C407" s="2">
        <f t="shared" si="6"/>
        <v>406</v>
      </c>
    </row>
    <row r="408" spans="1:3" ht="15">
      <c r="A408" s="2">
        <f>Data!A174</f>
        <v>172</v>
      </c>
      <c r="B408" s="6">
        <v>-67.85531323730356</v>
      </c>
      <c r="C408" s="2">
        <f t="shared" si="6"/>
        <v>407</v>
      </c>
    </row>
    <row r="409" spans="1:3" ht="15">
      <c r="A409" s="2">
        <f>Data!A125</f>
        <v>123</v>
      </c>
      <c r="B409" s="6">
        <v>-68.50696181730564</v>
      </c>
      <c r="C409" s="2">
        <f t="shared" si="6"/>
        <v>408</v>
      </c>
    </row>
    <row r="410" spans="1:3" ht="15">
      <c r="A410" s="2">
        <f>Data!A291</f>
        <v>289</v>
      </c>
      <c r="B410" s="6">
        <v>-68.99521435585666</v>
      </c>
      <c r="C410" s="2">
        <f t="shared" si="6"/>
        <v>409</v>
      </c>
    </row>
    <row r="411" spans="1:3" ht="15">
      <c r="A411" s="2">
        <f>Data!A464</f>
        <v>462</v>
      </c>
      <c r="B411" s="6">
        <v>-69.46709646824274</v>
      </c>
      <c r="C411" s="2">
        <f t="shared" si="6"/>
        <v>410</v>
      </c>
    </row>
    <row r="412" spans="1:3" ht="15">
      <c r="A412" s="2">
        <f>Data!A8</f>
        <v>6</v>
      </c>
      <c r="B412" s="6">
        <v>-69.84440538150557</v>
      </c>
      <c r="C412" s="2">
        <f t="shared" si="6"/>
        <v>411</v>
      </c>
    </row>
    <row r="413" spans="1:3" ht="15">
      <c r="A413" s="2">
        <f>Data!A9</f>
        <v>7</v>
      </c>
      <c r="B413" s="6">
        <v>-70.46308500359737</v>
      </c>
      <c r="C413" s="2">
        <f t="shared" si="6"/>
        <v>412</v>
      </c>
    </row>
    <row r="414" spans="1:3" ht="15">
      <c r="A414" s="2">
        <f>Data!A89</f>
        <v>87</v>
      </c>
      <c r="B414" s="6">
        <v>-71.91848404857774</v>
      </c>
      <c r="C414" s="2">
        <f t="shared" si="6"/>
        <v>413</v>
      </c>
    </row>
    <row r="415" spans="1:3" ht="15">
      <c r="A415" s="2">
        <f>Data!A370</f>
        <v>368</v>
      </c>
      <c r="B415" s="6">
        <v>-72.22292168664171</v>
      </c>
      <c r="C415" s="2">
        <f t="shared" si="6"/>
        <v>414</v>
      </c>
    </row>
    <row r="416" spans="1:3" ht="15">
      <c r="A416" s="2">
        <f>Data!A234</f>
        <v>232</v>
      </c>
      <c r="B416" s="6">
        <v>-72.39839496740024</v>
      </c>
      <c r="C416" s="2">
        <f t="shared" si="6"/>
        <v>415</v>
      </c>
    </row>
    <row r="417" spans="1:3" ht="15">
      <c r="A417" s="2">
        <f>Data!A396</f>
        <v>394</v>
      </c>
      <c r="B417" s="6">
        <v>-72.6698228348414</v>
      </c>
      <c r="C417" s="2">
        <f t="shared" si="6"/>
        <v>416</v>
      </c>
    </row>
    <row r="418" spans="1:3" ht="15">
      <c r="A418" s="2">
        <f>Data!A303</f>
        <v>301</v>
      </c>
      <c r="B418" s="6">
        <v>-72.78829127855715</v>
      </c>
      <c r="C418" s="2">
        <f t="shared" si="6"/>
        <v>417</v>
      </c>
    </row>
    <row r="419" spans="1:3" ht="15">
      <c r="A419" s="2">
        <f>Data!A458</f>
        <v>456</v>
      </c>
      <c r="B419" s="6">
        <v>-72.86045131981155</v>
      </c>
      <c r="C419" s="2">
        <f t="shared" si="6"/>
        <v>418</v>
      </c>
    </row>
    <row r="420" spans="1:3" ht="15">
      <c r="A420" s="2">
        <f>Data!A434</f>
        <v>432</v>
      </c>
      <c r="B420" s="6">
        <v>-75.38408737327336</v>
      </c>
      <c r="C420" s="2">
        <f t="shared" si="6"/>
        <v>419</v>
      </c>
    </row>
    <row r="421" spans="1:3" ht="15">
      <c r="A421" s="2">
        <f>Data!A35</f>
        <v>33</v>
      </c>
      <c r="B421" s="6">
        <v>-75.73137649562705</v>
      </c>
      <c r="C421" s="2">
        <f t="shared" si="6"/>
        <v>420</v>
      </c>
    </row>
    <row r="422" spans="1:3" ht="15">
      <c r="A422" s="2">
        <f>Data!A42</f>
        <v>40</v>
      </c>
      <c r="B422" s="6">
        <v>-76.23025563577175</v>
      </c>
      <c r="C422" s="2">
        <f t="shared" si="6"/>
        <v>421</v>
      </c>
    </row>
    <row r="423" spans="1:3" ht="15">
      <c r="A423" s="2">
        <f>Data!A375</f>
        <v>373</v>
      </c>
      <c r="B423" s="6">
        <v>-77.06543231862815</v>
      </c>
      <c r="C423" s="2">
        <f t="shared" si="6"/>
        <v>422</v>
      </c>
    </row>
    <row r="424" spans="1:3" ht="15">
      <c r="A424" s="2">
        <f>Data!A423</f>
        <v>421</v>
      </c>
      <c r="B424" s="6">
        <v>-77.34487708211054</v>
      </c>
      <c r="C424" s="2">
        <f t="shared" si="6"/>
        <v>423</v>
      </c>
    </row>
    <row r="425" spans="1:3" ht="15">
      <c r="A425" s="2">
        <f>Data!A200</f>
        <v>198</v>
      </c>
      <c r="B425" s="6">
        <v>-77.35319930882179</v>
      </c>
      <c r="C425" s="2">
        <f t="shared" si="6"/>
        <v>424</v>
      </c>
    </row>
    <row r="426" spans="1:3" ht="15">
      <c r="A426" s="2">
        <f>Data!A364</f>
        <v>362</v>
      </c>
      <c r="B426" s="6">
        <v>-78.47674280544197</v>
      </c>
      <c r="C426" s="2">
        <f t="shared" si="6"/>
        <v>425</v>
      </c>
    </row>
    <row r="427" spans="1:3" ht="15">
      <c r="A427" s="2">
        <f>Data!A7</f>
        <v>5</v>
      </c>
      <c r="B427" s="6">
        <v>-79.58776699397094</v>
      </c>
      <c r="C427" s="2">
        <f t="shared" si="6"/>
        <v>426</v>
      </c>
    </row>
    <row r="428" spans="1:3" ht="15">
      <c r="A428" s="2">
        <f>Data!A224</f>
        <v>222</v>
      </c>
      <c r="B428" s="6">
        <v>-79.82210108873915</v>
      </c>
      <c r="C428" s="2">
        <f t="shared" si="6"/>
        <v>427</v>
      </c>
    </row>
    <row r="429" spans="1:3" ht="15">
      <c r="A429" s="2">
        <f>Data!A498</f>
        <v>496</v>
      </c>
      <c r="B429" s="6">
        <v>-79.89903544131812</v>
      </c>
      <c r="C429" s="2">
        <f t="shared" si="6"/>
        <v>428</v>
      </c>
    </row>
    <row r="430" spans="1:3" ht="15">
      <c r="A430" s="2">
        <f>Data!A117</f>
        <v>115</v>
      </c>
      <c r="B430" s="6">
        <v>-80.00563338294342</v>
      </c>
      <c r="C430" s="2">
        <f t="shared" si="6"/>
        <v>429</v>
      </c>
    </row>
    <row r="431" spans="1:3" ht="15">
      <c r="A431" s="2">
        <f>Data!A262</f>
        <v>260</v>
      </c>
      <c r="B431" s="6">
        <v>-81.05290825804514</v>
      </c>
      <c r="C431" s="2">
        <f t="shared" si="6"/>
        <v>430</v>
      </c>
    </row>
    <row r="432" spans="1:3" ht="15">
      <c r="A432" s="2">
        <f>Data!A312</f>
        <v>310</v>
      </c>
      <c r="B432" s="6">
        <v>-81.25742345041726</v>
      </c>
      <c r="C432" s="2">
        <f t="shared" si="6"/>
        <v>431</v>
      </c>
    </row>
    <row r="433" spans="1:3" ht="15">
      <c r="A433" s="2">
        <f>Data!A62</f>
        <v>60</v>
      </c>
      <c r="B433" s="6">
        <v>-84.82893599896124</v>
      </c>
      <c r="C433" s="2">
        <f t="shared" si="6"/>
        <v>432</v>
      </c>
    </row>
    <row r="434" spans="1:3" ht="15">
      <c r="A434" s="2">
        <f>Data!A317</f>
        <v>315</v>
      </c>
      <c r="B434" s="6">
        <v>-84.83155482295479</v>
      </c>
      <c r="C434" s="2">
        <f t="shared" si="6"/>
        <v>433</v>
      </c>
    </row>
    <row r="435" spans="1:3" ht="15">
      <c r="A435" s="2">
        <f>Data!A237</f>
        <v>235</v>
      </c>
      <c r="B435" s="6">
        <v>-85.23251713492027</v>
      </c>
      <c r="C435" s="2">
        <f t="shared" si="6"/>
        <v>434</v>
      </c>
    </row>
    <row r="436" spans="1:3" ht="15">
      <c r="A436" s="2">
        <f>Data!A293</f>
        <v>291</v>
      </c>
      <c r="B436" s="6">
        <v>-86.07955436368866</v>
      </c>
      <c r="C436" s="2">
        <f t="shared" si="6"/>
        <v>435</v>
      </c>
    </row>
    <row r="437" spans="1:3" ht="15">
      <c r="A437" s="2">
        <f>Data!A202</f>
        <v>200</v>
      </c>
      <c r="B437" s="6">
        <v>-86.60717394042149</v>
      </c>
      <c r="C437" s="2">
        <f t="shared" si="6"/>
        <v>436</v>
      </c>
    </row>
    <row r="438" spans="1:3" ht="15">
      <c r="A438" s="2">
        <f>Data!A246</f>
        <v>244</v>
      </c>
      <c r="B438" s="6">
        <v>-86.843227897225</v>
      </c>
      <c r="C438" s="2">
        <f t="shared" si="6"/>
        <v>437</v>
      </c>
    </row>
    <row r="439" spans="1:3" ht="15">
      <c r="A439" s="2">
        <f>Data!A245</f>
        <v>243</v>
      </c>
      <c r="B439" s="6">
        <v>-88.065024022113</v>
      </c>
      <c r="C439" s="2">
        <f t="shared" si="6"/>
        <v>438</v>
      </c>
    </row>
    <row r="440" spans="1:3" ht="15">
      <c r="A440" s="2">
        <f>Data!A495</f>
        <v>493</v>
      </c>
      <c r="B440" s="6">
        <v>-89.57292980008242</v>
      </c>
      <c r="C440" s="2">
        <f t="shared" si="6"/>
        <v>439</v>
      </c>
    </row>
    <row r="441" spans="1:3" ht="15">
      <c r="A441" s="2">
        <f>Data!A36</f>
        <v>34</v>
      </c>
      <c r="B441" s="6">
        <v>-90.35699644573288</v>
      </c>
      <c r="C441" s="2">
        <f t="shared" si="6"/>
        <v>440</v>
      </c>
    </row>
    <row r="442" spans="1:3" ht="15">
      <c r="A442" s="2">
        <f>Data!A270</f>
        <v>268</v>
      </c>
      <c r="B442" s="6">
        <v>-90.66200212089097</v>
      </c>
      <c r="C442" s="2">
        <f t="shared" si="6"/>
        <v>441</v>
      </c>
    </row>
    <row r="443" spans="1:3" ht="15">
      <c r="A443" s="2">
        <f>Data!A272</f>
        <v>270</v>
      </c>
      <c r="B443" s="6">
        <v>-90.77751089189951</v>
      </c>
      <c r="C443" s="2">
        <f t="shared" si="6"/>
        <v>442</v>
      </c>
    </row>
    <row r="444" spans="1:3" ht="15">
      <c r="A444" s="2">
        <f>Data!A404</f>
        <v>402</v>
      </c>
      <c r="B444" s="6">
        <v>-91.05719856015821</v>
      </c>
      <c r="C444" s="2">
        <f t="shared" si="6"/>
        <v>443</v>
      </c>
    </row>
    <row r="445" spans="1:3" ht="15">
      <c r="A445" s="2">
        <f>Data!A309</f>
        <v>307</v>
      </c>
      <c r="B445" s="6">
        <v>-91.21664310384222</v>
      </c>
      <c r="C445" s="2">
        <f t="shared" si="6"/>
        <v>444</v>
      </c>
    </row>
    <row r="446" spans="1:3" ht="15">
      <c r="A446" s="2">
        <f>Data!A313</f>
        <v>311</v>
      </c>
      <c r="B446" s="6">
        <v>-91.89729938277014</v>
      </c>
      <c r="C446" s="2">
        <f t="shared" si="6"/>
        <v>445</v>
      </c>
    </row>
    <row r="447" spans="1:3" ht="15">
      <c r="A447" s="2">
        <f>Data!A111</f>
        <v>109</v>
      </c>
      <c r="B447" s="6">
        <v>-92.73731616753867</v>
      </c>
      <c r="C447" s="2">
        <f t="shared" si="6"/>
        <v>446</v>
      </c>
    </row>
    <row r="448" spans="1:3" ht="15">
      <c r="A448" s="2">
        <f>Data!A201</f>
        <v>199</v>
      </c>
      <c r="B448" s="6">
        <v>-93.86303624946777</v>
      </c>
      <c r="C448" s="2">
        <f t="shared" si="6"/>
        <v>447</v>
      </c>
    </row>
    <row r="449" spans="1:3" ht="15">
      <c r="A449" s="2">
        <f>Data!A473</f>
        <v>471</v>
      </c>
      <c r="B449" s="6">
        <v>-95.3712339497124</v>
      </c>
      <c r="C449" s="2">
        <f t="shared" si="6"/>
        <v>448</v>
      </c>
    </row>
    <row r="450" spans="1:3" ht="15">
      <c r="A450" s="2">
        <f>Data!A459</f>
        <v>457</v>
      </c>
      <c r="B450" s="6">
        <v>-96.03687946428545</v>
      </c>
      <c r="C450" s="2">
        <f t="shared" si="6"/>
        <v>449</v>
      </c>
    </row>
    <row r="451" spans="1:3" ht="15">
      <c r="A451" s="2">
        <f>Data!A460</f>
        <v>458</v>
      </c>
      <c r="B451" s="6">
        <v>-96.52788922033142</v>
      </c>
      <c r="C451" s="2">
        <f t="shared" si="6"/>
        <v>450</v>
      </c>
    </row>
    <row r="452" spans="1:3" ht="15">
      <c r="A452" s="2">
        <f>Data!A175</f>
        <v>173</v>
      </c>
      <c r="B452" s="6">
        <v>-97.39310828385351</v>
      </c>
      <c r="C452" s="2">
        <f aca="true" t="shared" si="7" ref="C452:C501">C451+1</f>
        <v>451</v>
      </c>
    </row>
    <row r="453" spans="1:3" ht="15">
      <c r="A453" s="2">
        <f>Data!A168</f>
        <v>166</v>
      </c>
      <c r="B453" s="6">
        <v>-97.54140783561343</v>
      </c>
      <c r="C453" s="2">
        <f t="shared" si="7"/>
        <v>452</v>
      </c>
    </row>
    <row r="454" spans="1:3" ht="15">
      <c r="A454" s="2">
        <f>Data!A470</f>
        <v>468</v>
      </c>
      <c r="B454" s="6">
        <v>-98.0769891317268</v>
      </c>
      <c r="C454" s="2">
        <f t="shared" si="7"/>
        <v>453</v>
      </c>
    </row>
    <row r="455" spans="1:3" ht="15">
      <c r="A455" s="2">
        <f>Data!A78</f>
        <v>76</v>
      </c>
      <c r="B455" s="6">
        <v>-100.88839715823633</v>
      </c>
      <c r="C455" s="2">
        <f t="shared" si="7"/>
        <v>454</v>
      </c>
    </row>
    <row r="456" spans="1:3" ht="15">
      <c r="A456" s="2">
        <f>Data!A302</f>
        <v>300</v>
      </c>
      <c r="B456" s="6">
        <v>-101.34350201966663</v>
      </c>
      <c r="C456" s="2">
        <f t="shared" si="7"/>
        <v>455</v>
      </c>
    </row>
    <row r="457" spans="1:3" ht="15">
      <c r="A457" s="2">
        <f>Data!A456</f>
        <v>454</v>
      </c>
      <c r="B457" s="6">
        <v>-102.23173476624106</v>
      </c>
      <c r="C457" s="2">
        <f t="shared" si="7"/>
        <v>456</v>
      </c>
    </row>
    <row r="458" spans="1:3" ht="15">
      <c r="A458" s="2">
        <f>Data!A164</f>
        <v>162</v>
      </c>
      <c r="B458" s="6">
        <v>-102.32625439654294</v>
      </c>
      <c r="C458" s="2">
        <f t="shared" si="7"/>
        <v>457</v>
      </c>
    </row>
    <row r="459" spans="1:3" ht="15">
      <c r="A459" s="2">
        <f>Data!A157</f>
        <v>155</v>
      </c>
      <c r="B459" s="6">
        <v>-102.6686476380055</v>
      </c>
      <c r="C459" s="2">
        <f t="shared" si="7"/>
        <v>458</v>
      </c>
    </row>
    <row r="460" spans="1:3" ht="15">
      <c r="A460" s="2">
        <f>Data!A307</f>
        <v>305</v>
      </c>
      <c r="B460" s="6">
        <v>-103.87171966827736</v>
      </c>
      <c r="C460" s="2">
        <f t="shared" si="7"/>
        <v>459</v>
      </c>
    </row>
    <row r="461" spans="1:3" ht="15">
      <c r="A461" s="2">
        <f>Data!A140</f>
        <v>138</v>
      </c>
      <c r="B461" s="6">
        <v>-108.62400186278501</v>
      </c>
      <c r="C461" s="2">
        <f t="shared" si="7"/>
        <v>460</v>
      </c>
    </row>
    <row r="462" spans="1:3" ht="15">
      <c r="A462" s="2">
        <f>Data!A290</f>
        <v>288</v>
      </c>
      <c r="B462" s="6">
        <v>-111.40909547130832</v>
      </c>
      <c r="C462" s="2">
        <f t="shared" si="7"/>
        <v>461</v>
      </c>
    </row>
    <row r="463" spans="1:3" ht="15">
      <c r="A463" s="2">
        <f>Data!A387</f>
        <v>385</v>
      </c>
      <c r="B463" s="6">
        <v>-111.74742098427305</v>
      </c>
      <c r="C463" s="2">
        <f t="shared" si="7"/>
        <v>462</v>
      </c>
    </row>
    <row r="464" spans="1:3" ht="15">
      <c r="A464" s="2">
        <f>Data!A147</f>
        <v>145</v>
      </c>
      <c r="B464" s="6">
        <v>-112.97669637037325</v>
      </c>
      <c r="C464" s="2">
        <f t="shared" si="7"/>
        <v>463</v>
      </c>
    </row>
    <row r="465" spans="1:3" ht="15">
      <c r="A465" s="2">
        <f>Data!A96</f>
        <v>94</v>
      </c>
      <c r="B465" s="6">
        <v>-113.56820159950621</v>
      </c>
      <c r="C465" s="2">
        <f t="shared" si="7"/>
        <v>464</v>
      </c>
    </row>
    <row r="466" spans="1:3" ht="15">
      <c r="A466" s="2">
        <f>Data!A349</f>
        <v>347</v>
      </c>
      <c r="B466" s="6">
        <v>-113.78865727838456</v>
      </c>
      <c r="C466" s="2">
        <f t="shared" si="7"/>
        <v>465</v>
      </c>
    </row>
    <row r="467" spans="1:3" ht="15">
      <c r="A467" s="2">
        <f>Data!A145</f>
        <v>143</v>
      </c>
      <c r="B467" s="6">
        <v>-114.5911078879708</v>
      </c>
      <c r="C467" s="2">
        <f t="shared" si="7"/>
        <v>466</v>
      </c>
    </row>
    <row r="468" spans="1:3" ht="15">
      <c r="A468" s="2">
        <f>Data!A241</f>
        <v>239</v>
      </c>
      <c r="B468" s="6">
        <v>-115.3008302786202</v>
      </c>
      <c r="C468" s="2">
        <f t="shared" si="7"/>
        <v>467</v>
      </c>
    </row>
    <row r="469" spans="1:3" ht="15">
      <c r="A469" s="2">
        <f>Data!A248</f>
        <v>246</v>
      </c>
      <c r="B469" s="6">
        <v>-116.81456894481562</v>
      </c>
      <c r="C469" s="2">
        <f t="shared" si="7"/>
        <v>468</v>
      </c>
    </row>
    <row r="470" spans="1:3" ht="15">
      <c r="A470" s="2">
        <f>Data!A238</f>
        <v>236</v>
      </c>
      <c r="B470" s="6">
        <v>-121.591295380882</v>
      </c>
      <c r="C470" s="2">
        <f t="shared" si="7"/>
        <v>469</v>
      </c>
    </row>
    <row r="471" spans="1:3" ht="15">
      <c r="A471" s="2">
        <f>Data!A348</f>
        <v>346</v>
      </c>
      <c r="B471" s="6">
        <v>-124.86487297183157</v>
      </c>
      <c r="C471" s="2">
        <f t="shared" si="7"/>
        <v>470</v>
      </c>
    </row>
    <row r="472" spans="1:3" ht="15">
      <c r="A472" s="2">
        <f>Data!A138</f>
        <v>136</v>
      </c>
      <c r="B472" s="6">
        <v>-125.66816239079526</v>
      </c>
      <c r="C472" s="2">
        <f t="shared" si="7"/>
        <v>471</v>
      </c>
    </row>
    <row r="473" spans="1:3" ht="15">
      <c r="A473" s="2">
        <f>Data!A472</f>
        <v>470</v>
      </c>
      <c r="B473" s="6">
        <v>-126.73134778579697</v>
      </c>
      <c r="C473" s="2">
        <f t="shared" si="7"/>
        <v>472</v>
      </c>
    </row>
    <row r="474" spans="1:3" ht="15">
      <c r="A474" s="2">
        <f>Data!A220</f>
        <v>218</v>
      </c>
      <c r="B474" s="6">
        <v>-130.83089727733022</v>
      </c>
      <c r="C474" s="2">
        <f t="shared" si="7"/>
        <v>473</v>
      </c>
    </row>
    <row r="475" spans="1:3" ht="15">
      <c r="A475" s="2">
        <f>Data!A359</f>
        <v>357</v>
      </c>
      <c r="B475" s="6">
        <v>-133.15028567416812</v>
      </c>
      <c r="C475" s="2">
        <f t="shared" si="7"/>
        <v>474</v>
      </c>
    </row>
    <row r="476" spans="1:3" ht="15">
      <c r="A476" s="2">
        <f>Data!A485</f>
        <v>483</v>
      </c>
      <c r="B476" s="6">
        <v>-136.24082859750706</v>
      </c>
      <c r="C476" s="2">
        <f t="shared" si="7"/>
        <v>475</v>
      </c>
    </row>
    <row r="477" spans="1:3" ht="15">
      <c r="A477" s="2">
        <f>Data!A502</f>
        <v>500</v>
      </c>
      <c r="B477" s="6">
        <v>-141.82575695800915</v>
      </c>
      <c r="C477" s="2">
        <f t="shared" si="7"/>
        <v>476</v>
      </c>
    </row>
    <row r="478" spans="1:3" ht="15">
      <c r="A478" s="2">
        <f>Data!A399</f>
        <v>397</v>
      </c>
      <c r="B478" s="6">
        <v>-142.85406700596104</v>
      </c>
      <c r="C478" s="2">
        <f t="shared" si="7"/>
        <v>477</v>
      </c>
    </row>
    <row r="479" spans="1:3" ht="15">
      <c r="A479" s="2">
        <f>Data!A254</f>
        <v>252</v>
      </c>
      <c r="B479" s="6">
        <v>-144.01177004605051</v>
      </c>
      <c r="C479" s="2">
        <f t="shared" si="7"/>
        <v>478</v>
      </c>
    </row>
    <row r="480" spans="1:3" ht="15">
      <c r="A480" s="2">
        <f>Data!A328</f>
        <v>326</v>
      </c>
      <c r="B480" s="6">
        <v>-150.3094949010956</v>
      </c>
      <c r="C480" s="2">
        <f t="shared" si="7"/>
        <v>479</v>
      </c>
    </row>
    <row r="481" spans="1:3" ht="15">
      <c r="A481" s="2">
        <f>Data!A149</f>
        <v>147</v>
      </c>
      <c r="B481" s="6">
        <v>-150.55948229934984</v>
      </c>
      <c r="C481" s="2">
        <f t="shared" si="7"/>
        <v>480</v>
      </c>
    </row>
    <row r="482" spans="1:3" ht="15">
      <c r="A482" s="2">
        <f>Data!A482</f>
        <v>480</v>
      </c>
      <c r="B482" s="6">
        <v>-153.6271962916726</v>
      </c>
      <c r="C482" s="2">
        <f t="shared" si="7"/>
        <v>481</v>
      </c>
    </row>
    <row r="483" spans="1:3" ht="15">
      <c r="A483" s="2">
        <f>Data!A355</f>
        <v>353</v>
      </c>
      <c r="B483" s="6">
        <v>-156.71261000021514</v>
      </c>
      <c r="C483" s="2">
        <f t="shared" si="7"/>
        <v>482</v>
      </c>
    </row>
    <row r="484" spans="1:3" ht="15">
      <c r="A484" s="2">
        <f>Data!A260</f>
        <v>258</v>
      </c>
      <c r="B484" s="6">
        <v>-158.179491226123</v>
      </c>
      <c r="C484" s="2">
        <f t="shared" si="7"/>
        <v>483</v>
      </c>
    </row>
    <row r="485" spans="1:3" ht="15">
      <c r="A485" s="2">
        <f>Data!A346</f>
        <v>344</v>
      </c>
      <c r="B485" s="6">
        <v>-160.00139076630512</v>
      </c>
      <c r="C485" s="2">
        <f t="shared" si="7"/>
        <v>484</v>
      </c>
    </row>
    <row r="486" spans="1:3" ht="15">
      <c r="A486" s="2">
        <f>Data!A465</f>
        <v>463</v>
      </c>
      <c r="B486" s="6">
        <v>-172.76244664767728</v>
      </c>
      <c r="C486" s="2">
        <f t="shared" si="7"/>
        <v>485</v>
      </c>
    </row>
    <row r="487" spans="1:3" ht="15">
      <c r="A487" s="2">
        <f>Data!A316</f>
        <v>314</v>
      </c>
      <c r="B487" s="6">
        <v>-180.8793454428378</v>
      </c>
      <c r="C487" s="2">
        <f t="shared" si="7"/>
        <v>486</v>
      </c>
    </row>
    <row r="488" spans="1:3" ht="15">
      <c r="A488" s="2">
        <f>Data!A407</f>
        <v>405</v>
      </c>
      <c r="B488" s="6">
        <v>-180.88038429961853</v>
      </c>
      <c r="C488" s="2">
        <f t="shared" si="7"/>
        <v>487</v>
      </c>
    </row>
    <row r="489" spans="1:3" ht="15">
      <c r="A489" s="2">
        <f>Data!A397</f>
        <v>395</v>
      </c>
      <c r="B489" s="6">
        <v>-193.35290661931322</v>
      </c>
      <c r="C489" s="2">
        <f t="shared" si="7"/>
        <v>488</v>
      </c>
    </row>
    <row r="490" spans="1:3" ht="15">
      <c r="A490" s="2">
        <f>Data!A311</f>
        <v>309</v>
      </c>
      <c r="B490" s="6">
        <v>-197.33333239560488</v>
      </c>
      <c r="C490" s="2">
        <f t="shared" si="7"/>
        <v>489</v>
      </c>
    </row>
    <row r="491" spans="1:3" ht="15">
      <c r="A491" s="2">
        <f>Data!A363</f>
        <v>361</v>
      </c>
      <c r="B491" s="6">
        <v>-198.65510997935053</v>
      </c>
      <c r="C491" s="2">
        <f t="shared" si="7"/>
        <v>490</v>
      </c>
    </row>
    <row r="492" spans="1:3" ht="15">
      <c r="A492" s="2">
        <f>Data!A457</f>
        <v>455</v>
      </c>
      <c r="B492" s="6">
        <v>-200.38183869219029</v>
      </c>
      <c r="C492" s="2">
        <f t="shared" si="7"/>
        <v>491</v>
      </c>
    </row>
    <row r="493" spans="1:3" ht="15">
      <c r="A493" s="2">
        <f>Data!A374</f>
        <v>372</v>
      </c>
      <c r="B493" s="6">
        <v>-208.0535101877722</v>
      </c>
      <c r="C493" s="2">
        <f t="shared" si="7"/>
        <v>492</v>
      </c>
    </row>
    <row r="494" spans="1:3" ht="15">
      <c r="A494" s="2">
        <f>Data!A265</f>
        <v>263</v>
      </c>
      <c r="B494" s="6">
        <v>-212.61973025396946</v>
      </c>
      <c r="C494" s="2">
        <f t="shared" si="7"/>
        <v>493</v>
      </c>
    </row>
    <row r="495" spans="1:3" ht="15">
      <c r="A495" s="2">
        <f>Data!A469</f>
        <v>467</v>
      </c>
      <c r="B495" s="6">
        <v>-215.11607965532858</v>
      </c>
      <c r="C495" s="2">
        <f t="shared" si="7"/>
        <v>494</v>
      </c>
    </row>
    <row r="496" spans="1:3" ht="15">
      <c r="A496" s="2">
        <f>Data!A386</f>
        <v>384</v>
      </c>
      <c r="B496" s="6">
        <v>-261.53613393730484</v>
      </c>
      <c r="C496" s="2">
        <f t="shared" si="7"/>
        <v>495</v>
      </c>
    </row>
    <row r="497" spans="1:3" ht="15">
      <c r="A497" s="2">
        <f>Data!A343</f>
        <v>341</v>
      </c>
      <c r="B497" s="6">
        <v>-279.06480057197587</v>
      </c>
      <c r="C497" s="2">
        <f t="shared" si="7"/>
        <v>496</v>
      </c>
    </row>
    <row r="498" spans="1:3" ht="15">
      <c r="A498" s="2">
        <f>Data!A379</f>
        <v>377</v>
      </c>
      <c r="B498" s="6">
        <v>-310.6863216948841</v>
      </c>
      <c r="C498" s="2">
        <f t="shared" si="7"/>
        <v>497</v>
      </c>
    </row>
    <row r="499" spans="1:3" ht="15">
      <c r="A499" s="2">
        <f>Data!A491</f>
        <v>489</v>
      </c>
      <c r="B499" s="6">
        <v>-322.70337671261586</v>
      </c>
      <c r="C499" s="2">
        <f t="shared" si="7"/>
        <v>498</v>
      </c>
    </row>
    <row r="500" spans="1:3" ht="15">
      <c r="A500" s="2">
        <f>Data!A381</f>
        <v>379</v>
      </c>
      <c r="B500" s="6">
        <v>-329.6962020091669</v>
      </c>
      <c r="C500" s="2">
        <f t="shared" si="7"/>
        <v>499</v>
      </c>
    </row>
    <row r="501" spans="1:3" ht="15">
      <c r="A501" s="2">
        <f>Data!A499</f>
        <v>497</v>
      </c>
      <c r="B501" s="6">
        <v>-566.847972983709</v>
      </c>
      <c r="C501" s="2">
        <f t="shared" si="7"/>
        <v>500</v>
      </c>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F501"/>
  <sheetViews>
    <sheetView zoomScalePageLayoutView="0" workbookViewId="0" topLeftCell="A1">
      <selection activeCell="C2" sqref="C2"/>
    </sheetView>
  </sheetViews>
  <sheetFormatPr defaultColWidth="9.140625" defaultRowHeight="15"/>
  <cols>
    <col min="1" max="1" width="9.140625" style="2" customWidth="1"/>
    <col min="2" max="2" width="12.28125" style="0" customWidth="1"/>
  </cols>
  <sheetData>
    <row r="1" spans="1:6" ht="15">
      <c r="A1" s="2" t="s">
        <v>3</v>
      </c>
      <c r="B1" t="s">
        <v>8</v>
      </c>
      <c r="C1" t="s">
        <v>14</v>
      </c>
      <c r="F1" t="s">
        <v>13</v>
      </c>
    </row>
    <row r="2" spans="1:6" ht="15">
      <c r="A2" s="2">
        <v>1</v>
      </c>
      <c r="B2">
        <v>-21.502309477136805</v>
      </c>
      <c r="C2">
        <f>($F$2^(500-A2))*(1-$F$2)/(1-$F$2^500)</f>
        <v>0.0004463156498030503</v>
      </c>
      <c r="F2">
        <v>0.995</v>
      </c>
    </row>
    <row r="3" spans="1:3" ht="15">
      <c r="A3" s="2">
        <v>2</v>
      </c>
      <c r="B3">
        <v>-23.32685182782916</v>
      </c>
      <c r="C3">
        <f aca="true" t="shared" si="0" ref="C3:C66">($F$2^(500-A3))*(1-$F$2)/(1-$F$2^500)</f>
        <v>0.00044855844201311594</v>
      </c>
    </row>
    <row r="4" spans="1:3" ht="15">
      <c r="A4" s="2">
        <v>3</v>
      </c>
      <c r="B4">
        <v>14.52229270202406</v>
      </c>
      <c r="C4">
        <f t="shared" si="0"/>
        <v>0.000450812504535795</v>
      </c>
    </row>
    <row r="5" spans="1:3" ht="15">
      <c r="A5" s="2">
        <v>4</v>
      </c>
      <c r="B5">
        <v>21.416835607104076</v>
      </c>
      <c r="C5">
        <f t="shared" si="0"/>
        <v>0.0004530778940058241</v>
      </c>
    </row>
    <row r="6" spans="1:3" ht="15">
      <c r="A6" s="2">
        <v>5</v>
      </c>
      <c r="B6">
        <v>-79.58776699397094</v>
      </c>
      <c r="C6">
        <f t="shared" si="0"/>
        <v>0.0004553546673425368</v>
      </c>
    </row>
    <row r="7" spans="1:3" ht="15">
      <c r="A7" s="2">
        <v>6</v>
      </c>
      <c r="B7">
        <v>-69.84440538150557</v>
      </c>
      <c r="C7">
        <f t="shared" si="0"/>
        <v>0.0004576428817512933</v>
      </c>
    </row>
    <row r="8" spans="1:3" ht="15">
      <c r="A8" s="2">
        <v>7</v>
      </c>
      <c r="B8">
        <v>-70.46308500359737</v>
      </c>
      <c r="C8">
        <f t="shared" si="0"/>
        <v>0.0004599425947249179</v>
      </c>
    </row>
    <row r="9" spans="1:3" ht="15">
      <c r="A9" s="2">
        <v>8</v>
      </c>
      <c r="B9">
        <v>0.11931835937321011</v>
      </c>
      <c r="C9">
        <f t="shared" si="0"/>
        <v>0.00046225386404514363</v>
      </c>
    </row>
    <row r="10" spans="1:3" ht="15">
      <c r="A10" s="2">
        <v>9</v>
      </c>
      <c r="B10">
        <v>-26.788433907404396</v>
      </c>
      <c r="C10">
        <f t="shared" si="0"/>
        <v>0.00046457674778406386</v>
      </c>
    </row>
    <row r="11" spans="1:3" ht="15">
      <c r="A11" s="2">
        <v>10</v>
      </c>
      <c r="B11">
        <v>29.85556524356616</v>
      </c>
      <c r="C11">
        <f t="shared" si="0"/>
        <v>0.0004669113043055918</v>
      </c>
    </row>
    <row r="12" spans="1:3" ht="15">
      <c r="A12" s="2">
        <v>11</v>
      </c>
      <c r="B12">
        <v>-22.982849285885095</v>
      </c>
      <c r="C12">
        <f t="shared" si="0"/>
        <v>0.0004692575922669264</v>
      </c>
    </row>
    <row r="13" spans="1:3" ht="15">
      <c r="A13" s="2">
        <v>12</v>
      </c>
      <c r="B13">
        <v>47.57923091370321</v>
      </c>
      <c r="C13">
        <f t="shared" si="0"/>
        <v>0.00047161567062002646</v>
      </c>
    </row>
    <row r="14" spans="1:3" ht="15">
      <c r="A14" s="2">
        <v>13</v>
      </c>
      <c r="B14">
        <v>12.138838605897035</v>
      </c>
      <c r="C14">
        <f t="shared" si="0"/>
        <v>0.00047398559861309205</v>
      </c>
    </row>
    <row r="15" spans="1:3" ht="15">
      <c r="A15" s="2">
        <v>14</v>
      </c>
      <c r="B15">
        <v>5.454167990779752</v>
      </c>
      <c r="C15">
        <f t="shared" si="0"/>
        <v>0.00047636743579205224</v>
      </c>
    </row>
    <row r="16" spans="1:3" ht="15">
      <c r="A16" s="2">
        <v>15</v>
      </c>
      <c r="B16">
        <v>-38.985129150838475</v>
      </c>
      <c r="C16">
        <f t="shared" si="0"/>
        <v>0.0004787612420020626</v>
      </c>
    </row>
    <row r="17" spans="1:3" ht="15">
      <c r="A17" s="2">
        <v>16</v>
      </c>
      <c r="B17">
        <v>-27.47271045544403</v>
      </c>
      <c r="C17">
        <f t="shared" si="0"/>
        <v>0.00048116707738900765</v>
      </c>
    </row>
    <row r="18" spans="1:3" ht="15">
      <c r="A18" s="2">
        <v>17</v>
      </c>
      <c r="B18">
        <v>-18.08178077080811</v>
      </c>
      <c r="C18">
        <f t="shared" si="0"/>
        <v>0.00048358500240101274</v>
      </c>
    </row>
    <row r="19" spans="1:3" ht="15">
      <c r="A19" s="2">
        <v>18</v>
      </c>
      <c r="B19">
        <v>-53.770560680020935</v>
      </c>
      <c r="C19">
        <f t="shared" si="0"/>
        <v>0.00048601507778996237</v>
      </c>
    </row>
    <row r="20" spans="1:3" ht="15">
      <c r="A20" s="2">
        <v>19</v>
      </c>
      <c r="B20">
        <v>-47.38636528388088</v>
      </c>
      <c r="C20">
        <f t="shared" si="0"/>
        <v>0.0004884573646130276</v>
      </c>
    </row>
    <row r="21" spans="1:3" ht="15">
      <c r="A21" s="2">
        <v>20</v>
      </c>
      <c r="B21">
        <v>71.79647239877704</v>
      </c>
      <c r="C21">
        <f t="shared" si="0"/>
        <v>0.0004909119242341986</v>
      </c>
    </row>
    <row r="22" spans="1:3" ht="15">
      <c r="A22" s="2">
        <v>21</v>
      </c>
      <c r="B22">
        <v>106.44500053219235</v>
      </c>
      <c r="C22">
        <f t="shared" si="0"/>
        <v>0.0004933788183258277</v>
      </c>
    </row>
    <row r="23" spans="1:3" ht="15">
      <c r="A23" s="2">
        <v>22</v>
      </c>
      <c r="B23">
        <v>-43.43692311706582</v>
      </c>
      <c r="C23">
        <f t="shared" si="0"/>
        <v>0.0004958581088701787</v>
      </c>
    </row>
    <row r="24" spans="1:3" ht="15">
      <c r="A24" s="2">
        <v>23</v>
      </c>
      <c r="B24">
        <v>51.47056475170757</v>
      </c>
      <c r="C24">
        <f t="shared" si="0"/>
        <v>0.0004983498581609837</v>
      </c>
    </row>
    <row r="25" spans="1:3" ht="15">
      <c r="A25" s="2">
        <v>24</v>
      </c>
      <c r="B25">
        <v>-62.33000367745626</v>
      </c>
      <c r="C25">
        <f t="shared" si="0"/>
        <v>0.0005008541288050086</v>
      </c>
    </row>
    <row r="26" spans="1:3" ht="15">
      <c r="A26" s="2">
        <v>25</v>
      </c>
      <c r="B26">
        <v>-20.29604603376174</v>
      </c>
      <c r="C26">
        <f t="shared" si="0"/>
        <v>0.0005033709837236267</v>
      </c>
    </row>
    <row r="27" spans="1:3" ht="15">
      <c r="A27" s="2">
        <v>26</v>
      </c>
      <c r="B27">
        <v>-8.526355229420005</v>
      </c>
      <c r="C27">
        <f t="shared" si="0"/>
        <v>0.0005059004861543986</v>
      </c>
    </row>
    <row r="28" spans="1:3" ht="15">
      <c r="A28" s="2">
        <v>27</v>
      </c>
      <c r="B28">
        <v>-6.118508013374594</v>
      </c>
      <c r="C28">
        <f t="shared" si="0"/>
        <v>0.000508442699652662</v>
      </c>
    </row>
    <row r="29" spans="1:3" ht="15">
      <c r="A29" s="2">
        <v>28</v>
      </c>
      <c r="B29">
        <v>34.633347146949745</v>
      </c>
      <c r="C29">
        <f t="shared" si="0"/>
        <v>0.0005109976880931277</v>
      </c>
    </row>
    <row r="30" spans="1:3" ht="15">
      <c r="A30" s="2">
        <v>29</v>
      </c>
      <c r="B30">
        <v>-38.14451613937126</v>
      </c>
      <c r="C30">
        <f t="shared" si="0"/>
        <v>0.000513565515671485</v>
      </c>
    </row>
    <row r="31" spans="1:3" ht="15">
      <c r="A31" s="2">
        <v>30</v>
      </c>
      <c r="B31">
        <v>-5.760610843930408</v>
      </c>
      <c r="C31">
        <f t="shared" si="0"/>
        <v>0.000516146246906015</v>
      </c>
    </row>
    <row r="32" spans="1:3" ht="15">
      <c r="A32" s="2">
        <v>31</v>
      </c>
      <c r="B32">
        <v>84.51658888348175</v>
      </c>
      <c r="C32">
        <f t="shared" si="0"/>
        <v>0.0005187399466392112</v>
      </c>
    </row>
    <row r="33" spans="1:3" ht="15">
      <c r="A33" s="2">
        <v>32</v>
      </c>
      <c r="B33">
        <v>-11.941402299353285</v>
      </c>
      <c r="C33">
        <f t="shared" si="0"/>
        <v>0.0005213466800394081</v>
      </c>
    </row>
    <row r="34" spans="1:3" ht="15">
      <c r="A34" s="2">
        <v>33</v>
      </c>
      <c r="B34">
        <v>-75.73137649562705</v>
      </c>
      <c r="C34">
        <f t="shared" si="0"/>
        <v>0.0005239665126024203</v>
      </c>
    </row>
    <row r="35" spans="1:3" ht="15">
      <c r="A35" s="2">
        <v>34</v>
      </c>
      <c r="B35">
        <v>-90.35699644573288</v>
      </c>
      <c r="C35">
        <f t="shared" si="0"/>
        <v>0.0005265995101531863</v>
      </c>
    </row>
    <row r="36" spans="1:3" ht="15">
      <c r="A36" s="2">
        <v>35</v>
      </c>
      <c r="B36">
        <v>-41.81021247562603</v>
      </c>
      <c r="C36">
        <f t="shared" si="0"/>
        <v>0.0005292457388474234</v>
      </c>
    </row>
    <row r="37" spans="1:3" ht="15">
      <c r="A37" s="2">
        <v>36</v>
      </c>
      <c r="B37">
        <v>5.895947120779965</v>
      </c>
      <c r="C37">
        <f t="shared" si="0"/>
        <v>0.0005319052651732897</v>
      </c>
    </row>
    <row r="38" spans="1:3" ht="15">
      <c r="A38" s="2">
        <v>37</v>
      </c>
      <c r="B38">
        <v>-9.906577529482092</v>
      </c>
      <c r="C38">
        <f t="shared" si="0"/>
        <v>0.0005345781559530551</v>
      </c>
    </row>
    <row r="39" spans="1:3" ht="15">
      <c r="A39" s="2">
        <v>38</v>
      </c>
      <c r="B39">
        <v>-3.1572694206188316</v>
      </c>
      <c r="C39">
        <f t="shared" si="0"/>
        <v>0.000537264478344779</v>
      </c>
    </row>
    <row r="40" spans="1:3" ht="15">
      <c r="A40" s="2">
        <v>39</v>
      </c>
      <c r="B40">
        <v>-44.2982517513301</v>
      </c>
      <c r="C40">
        <f t="shared" si="0"/>
        <v>0.0005399642998439989</v>
      </c>
    </row>
    <row r="41" spans="1:3" ht="15">
      <c r="A41" s="2">
        <v>40</v>
      </c>
      <c r="B41">
        <v>-76.23025563577175</v>
      </c>
      <c r="C41">
        <f t="shared" si="0"/>
        <v>0.0005426776882854261</v>
      </c>
    </row>
    <row r="42" spans="1:3" ht="15">
      <c r="A42" s="2">
        <v>41</v>
      </c>
      <c r="B42">
        <v>10.040650603425092</v>
      </c>
      <c r="C42">
        <f t="shared" si="0"/>
        <v>0.0005454047118446493</v>
      </c>
    </row>
    <row r="43" spans="1:3" ht="15">
      <c r="A43" s="2">
        <v>42</v>
      </c>
      <c r="B43">
        <v>-51.729640310426475</v>
      </c>
      <c r="C43">
        <f t="shared" si="0"/>
        <v>0.0005481454390398486</v>
      </c>
    </row>
    <row r="44" spans="1:3" ht="15">
      <c r="A44" s="2">
        <v>43</v>
      </c>
      <c r="B44">
        <v>13.341288254358005</v>
      </c>
      <c r="C44">
        <f t="shared" si="0"/>
        <v>0.000550899938733516</v>
      </c>
    </row>
    <row r="45" spans="1:3" ht="15">
      <c r="A45" s="2">
        <v>44</v>
      </c>
      <c r="B45">
        <v>-61.08619822338733</v>
      </c>
      <c r="C45">
        <f t="shared" si="0"/>
        <v>0.0005536682801341871</v>
      </c>
    </row>
    <row r="46" spans="1:3" ht="15">
      <c r="A46" s="2">
        <v>45</v>
      </c>
      <c r="B46">
        <v>-40.88151541539992</v>
      </c>
      <c r="C46">
        <f t="shared" si="0"/>
        <v>0.0005564505327981779</v>
      </c>
    </row>
    <row r="47" spans="1:3" ht="15">
      <c r="A47" s="2">
        <v>46</v>
      </c>
      <c r="B47">
        <v>-34.599128819631005</v>
      </c>
      <c r="C47">
        <f t="shared" si="0"/>
        <v>0.0005592467666313347</v>
      </c>
    </row>
    <row r="48" spans="1:3" ht="15">
      <c r="A48" s="2">
        <v>47</v>
      </c>
      <c r="B48">
        <v>61.940379684185245</v>
      </c>
      <c r="C48">
        <f t="shared" si="0"/>
        <v>0.0005620570518907887</v>
      </c>
    </row>
    <row r="49" spans="1:3" ht="15">
      <c r="A49" s="2">
        <v>48</v>
      </c>
      <c r="B49">
        <v>-50.78738283232087</v>
      </c>
      <c r="C49">
        <f t="shared" si="0"/>
        <v>0.0005648814591867221</v>
      </c>
    </row>
    <row r="50" spans="1:3" ht="15">
      <c r="A50" s="2">
        <v>49</v>
      </c>
      <c r="B50">
        <v>3.4105135869886</v>
      </c>
      <c r="C50">
        <f t="shared" si="0"/>
        <v>0.0005677200594841428</v>
      </c>
    </row>
    <row r="51" spans="1:3" ht="15">
      <c r="A51" s="2">
        <v>50</v>
      </c>
      <c r="B51">
        <v>-11.521862872879865</v>
      </c>
      <c r="C51">
        <f t="shared" si="0"/>
        <v>0.0005705729241046661</v>
      </c>
    </row>
    <row r="52" spans="1:3" ht="15">
      <c r="A52" s="2">
        <v>51</v>
      </c>
      <c r="B52">
        <v>-66.74552246382882</v>
      </c>
      <c r="C52">
        <f t="shared" si="0"/>
        <v>0.0005734401247283078</v>
      </c>
    </row>
    <row r="53" spans="1:3" ht="15">
      <c r="A53" s="2">
        <v>52</v>
      </c>
      <c r="B53">
        <v>-9.26242901774458</v>
      </c>
      <c r="C53">
        <f t="shared" si="0"/>
        <v>0.000576321733395284</v>
      </c>
    </row>
    <row r="54" spans="1:3" ht="15">
      <c r="A54" s="2">
        <v>53</v>
      </c>
      <c r="B54">
        <v>-11.42707332100872</v>
      </c>
      <c r="C54">
        <f t="shared" si="0"/>
        <v>0.0005792178225078233</v>
      </c>
    </row>
    <row r="55" spans="1:3" ht="15">
      <c r="A55" s="2">
        <v>54</v>
      </c>
      <c r="B55">
        <v>-10.73969538181882</v>
      </c>
      <c r="C55">
        <f t="shared" si="0"/>
        <v>0.0005821284648319831</v>
      </c>
    </row>
    <row r="56" spans="1:3" ht="15">
      <c r="A56" s="2">
        <v>55</v>
      </c>
      <c r="B56">
        <v>59.63566781571717</v>
      </c>
      <c r="C56">
        <f t="shared" si="0"/>
        <v>0.0005850537334994808</v>
      </c>
    </row>
    <row r="57" spans="1:3" ht="15">
      <c r="A57" s="2">
        <v>56</v>
      </c>
      <c r="B57">
        <v>62.17677782402461</v>
      </c>
      <c r="C57">
        <f t="shared" si="0"/>
        <v>0.0005879937020095283</v>
      </c>
    </row>
    <row r="58" spans="1:3" ht="15">
      <c r="A58" s="2">
        <v>57</v>
      </c>
      <c r="B58">
        <v>-2.565927539839322</v>
      </c>
      <c r="C58">
        <f t="shared" si="0"/>
        <v>0.0005909484442306815</v>
      </c>
    </row>
    <row r="59" spans="1:3" ht="15">
      <c r="A59" s="2">
        <v>58</v>
      </c>
      <c r="B59">
        <v>5.2796420046033745</v>
      </c>
      <c r="C59">
        <f t="shared" si="0"/>
        <v>0.0005939180344026951</v>
      </c>
    </row>
    <row r="60" spans="1:3" ht="15">
      <c r="A60" s="2">
        <v>59</v>
      </c>
      <c r="B60">
        <v>18.696809561244663</v>
      </c>
      <c r="C60">
        <f t="shared" si="0"/>
        <v>0.000596902547138387</v>
      </c>
    </row>
    <row r="61" spans="1:3" ht="15">
      <c r="A61" s="2">
        <v>60</v>
      </c>
      <c r="B61">
        <v>-84.82893599896124</v>
      </c>
      <c r="C61">
        <f t="shared" si="0"/>
        <v>0.0005999020574255147</v>
      </c>
    </row>
    <row r="62" spans="1:3" ht="15">
      <c r="A62" s="2">
        <v>61</v>
      </c>
      <c r="B62">
        <v>-36.38063388521914</v>
      </c>
      <c r="C62">
        <f t="shared" si="0"/>
        <v>0.0006029166406286578</v>
      </c>
    </row>
    <row r="63" spans="1:3" ht="15">
      <c r="A63" s="2">
        <v>62</v>
      </c>
      <c r="B63">
        <v>17.6870890971295</v>
      </c>
      <c r="C63">
        <f t="shared" si="0"/>
        <v>0.0006059463724911135</v>
      </c>
    </row>
    <row r="64" spans="1:3" ht="15">
      <c r="A64" s="2">
        <v>63</v>
      </c>
      <c r="B64">
        <v>27.67938284322554</v>
      </c>
      <c r="C64">
        <f t="shared" si="0"/>
        <v>0.0006089913291367974</v>
      </c>
    </row>
    <row r="65" spans="1:3" ht="15">
      <c r="A65" s="2">
        <v>64</v>
      </c>
      <c r="B65">
        <v>20.26290596940271</v>
      </c>
      <c r="C65">
        <f t="shared" si="0"/>
        <v>0.0006120515870721581</v>
      </c>
    </row>
    <row r="66" spans="1:3" ht="15">
      <c r="A66" s="2">
        <v>65</v>
      </c>
      <c r="B66">
        <v>2.374510464242121</v>
      </c>
      <c r="C66">
        <f t="shared" si="0"/>
        <v>0.0006151272231880987</v>
      </c>
    </row>
    <row r="67" spans="1:3" ht="15">
      <c r="A67" s="2">
        <v>66</v>
      </c>
      <c r="B67">
        <v>-55.45185924458565</v>
      </c>
      <c r="C67">
        <f aca="true" t="shared" si="1" ref="C67:C130">($F$2^(500-A67))*(1-$F$2)/(1-$F$2^500)</f>
        <v>0.0006182183147619082</v>
      </c>
    </row>
    <row r="68" spans="1:3" ht="15">
      <c r="A68" s="2">
        <v>67</v>
      </c>
      <c r="B68">
        <v>-32.76063128750684</v>
      </c>
      <c r="C68">
        <f t="shared" si="1"/>
        <v>0.0006213249394592043</v>
      </c>
    </row>
    <row r="69" spans="1:3" ht="15">
      <c r="A69" s="2">
        <v>68</v>
      </c>
      <c r="B69">
        <v>-18.89815551762149</v>
      </c>
      <c r="C69">
        <f t="shared" si="1"/>
        <v>0.0006244471753358836</v>
      </c>
    </row>
    <row r="70" spans="1:3" ht="15">
      <c r="A70" s="2">
        <v>69</v>
      </c>
      <c r="B70">
        <v>39.1447112456226</v>
      </c>
      <c r="C70">
        <f t="shared" si="1"/>
        <v>0.0006275851008400842</v>
      </c>
    </row>
    <row r="71" spans="1:3" ht="15">
      <c r="A71" s="2">
        <v>70</v>
      </c>
      <c r="B71">
        <v>45.073264274862595</v>
      </c>
      <c r="C71">
        <f t="shared" si="1"/>
        <v>0.000630738794814155</v>
      </c>
    </row>
    <row r="72" spans="1:3" ht="15">
      <c r="A72" s="2">
        <v>71</v>
      </c>
      <c r="B72">
        <v>-2.609382406988516</v>
      </c>
      <c r="C72">
        <f t="shared" si="1"/>
        <v>0.000633908336496638</v>
      </c>
    </row>
    <row r="73" spans="1:3" ht="15">
      <c r="A73" s="2">
        <v>72</v>
      </c>
      <c r="B73">
        <v>-2.915935969882412</v>
      </c>
      <c r="C73">
        <f t="shared" si="1"/>
        <v>0.0006370938055242593</v>
      </c>
    </row>
    <row r="74" spans="1:3" ht="15">
      <c r="A74" s="2">
        <v>73</v>
      </c>
      <c r="B74">
        <v>67.91735953942407</v>
      </c>
      <c r="C74">
        <f t="shared" si="1"/>
        <v>0.0006402952819339288</v>
      </c>
    </row>
    <row r="75" spans="1:3" ht="15">
      <c r="A75" s="2">
        <v>74</v>
      </c>
      <c r="B75">
        <v>82.72560657971371</v>
      </c>
      <c r="C75">
        <f t="shared" si="1"/>
        <v>0.0006435128461647527</v>
      </c>
    </row>
    <row r="76" spans="1:3" ht="15">
      <c r="A76" s="2">
        <v>75</v>
      </c>
      <c r="B76">
        <v>11.38524349749423</v>
      </c>
      <c r="C76">
        <f t="shared" si="1"/>
        <v>0.0006467465790600529</v>
      </c>
    </row>
    <row r="77" spans="1:3" ht="15">
      <c r="A77" s="2">
        <v>76</v>
      </c>
      <c r="B77">
        <v>-100.88839715823633</v>
      </c>
      <c r="C77">
        <f t="shared" si="1"/>
        <v>0.0006499965618693999</v>
      </c>
    </row>
    <row r="78" spans="1:3" ht="15">
      <c r="A78" s="2">
        <v>77</v>
      </c>
      <c r="B78">
        <v>4.436926039561513</v>
      </c>
      <c r="C78">
        <f t="shared" si="1"/>
        <v>0.0006532628762506531</v>
      </c>
    </row>
    <row r="79" spans="1:3" ht="15">
      <c r="A79" s="2">
        <v>78</v>
      </c>
      <c r="B79">
        <v>30.619876025175472</v>
      </c>
      <c r="C79">
        <f t="shared" si="1"/>
        <v>0.0006565456042720132</v>
      </c>
    </row>
    <row r="80" spans="1:3" ht="15">
      <c r="A80" s="2">
        <v>79</v>
      </c>
      <c r="B80">
        <v>-49.599579242605614</v>
      </c>
      <c r="C80">
        <f t="shared" si="1"/>
        <v>0.0006598448284140838</v>
      </c>
    </row>
    <row r="81" spans="1:3" ht="15">
      <c r="A81" s="2">
        <v>80</v>
      </c>
      <c r="B81">
        <v>-40.7690051094105</v>
      </c>
      <c r="C81">
        <f t="shared" si="1"/>
        <v>0.0006631606315719434</v>
      </c>
    </row>
    <row r="82" spans="1:3" ht="15">
      <c r="A82" s="2">
        <v>81</v>
      </c>
      <c r="B82">
        <v>-5.954882698981237</v>
      </c>
      <c r="C82">
        <f t="shared" si="1"/>
        <v>0.0006664930970572295</v>
      </c>
    </row>
    <row r="83" spans="1:3" ht="15">
      <c r="A83" s="2">
        <v>82</v>
      </c>
      <c r="B83">
        <v>-28.086760434531243</v>
      </c>
      <c r="C83">
        <f t="shared" si="1"/>
        <v>0.0006698423086002306</v>
      </c>
    </row>
    <row r="84" spans="1:3" ht="15">
      <c r="A84" s="2">
        <v>83</v>
      </c>
      <c r="B84">
        <v>-13.87336568016508</v>
      </c>
      <c r="C84">
        <f t="shared" si="1"/>
        <v>0.0006732083503519906</v>
      </c>
    </row>
    <row r="85" spans="1:3" ht="15">
      <c r="A85" s="2">
        <v>84</v>
      </c>
      <c r="B85">
        <v>-31.914930425642524</v>
      </c>
      <c r="C85">
        <f t="shared" si="1"/>
        <v>0.0006765913068864228</v>
      </c>
    </row>
    <row r="86" spans="1:3" ht="15">
      <c r="A86" s="2">
        <v>85</v>
      </c>
      <c r="B86">
        <v>-7.307672098662806</v>
      </c>
      <c r="C86">
        <f t="shared" si="1"/>
        <v>0.0006799912632024349</v>
      </c>
    </row>
    <row r="87" spans="1:3" ht="15">
      <c r="A87" s="2">
        <v>86</v>
      </c>
      <c r="B87">
        <v>-33.87929713421545</v>
      </c>
      <c r="C87">
        <f t="shared" si="1"/>
        <v>0.0006834083047260653</v>
      </c>
    </row>
    <row r="88" spans="1:3" ht="15">
      <c r="A88" s="2">
        <v>87</v>
      </c>
      <c r="B88">
        <v>-71.91848404857774</v>
      </c>
      <c r="C88">
        <f t="shared" si="1"/>
        <v>0.0006868425173126285</v>
      </c>
    </row>
    <row r="89" spans="1:3" ht="15">
      <c r="A89" s="2">
        <v>88</v>
      </c>
      <c r="B89">
        <v>-40.60904307943929</v>
      </c>
      <c r="C89">
        <f t="shared" si="1"/>
        <v>0.0006902939872488727</v>
      </c>
    </row>
    <row r="90" spans="1:3" ht="15">
      <c r="A90" s="2">
        <v>89</v>
      </c>
      <c r="B90">
        <v>3.791388033378098</v>
      </c>
      <c r="C90">
        <f t="shared" si="1"/>
        <v>0.0006937628012551484</v>
      </c>
    </row>
    <row r="91" spans="1:3" ht="15">
      <c r="A91" s="2">
        <v>90</v>
      </c>
      <c r="B91">
        <v>41.30596110161787</v>
      </c>
      <c r="C91">
        <f t="shared" si="1"/>
        <v>0.0006972490464875865</v>
      </c>
    </row>
    <row r="92" spans="1:3" ht="15">
      <c r="A92" s="2">
        <v>91</v>
      </c>
      <c r="B92">
        <v>-28.369931433100646</v>
      </c>
      <c r="C92">
        <f t="shared" si="1"/>
        <v>0.0007007528105402879</v>
      </c>
    </row>
    <row r="93" spans="1:3" ht="15">
      <c r="A93" s="2">
        <v>92</v>
      </c>
      <c r="B93">
        <v>17.29462538839107</v>
      </c>
      <c r="C93">
        <f t="shared" si="1"/>
        <v>0.0007042741814475255</v>
      </c>
    </row>
    <row r="94" spans="1:3" ht="15">
      <c r="A94" s="2">
        <v>93</v>
      </c>
      <c r="B94">
        <v>25.61666824597887</v>
      </c>
      <c r="C94">
        <f t="shared" si="1"/>
        <v>0.0007078132476859552</v>
      </c>
    </row>
    <row r="95" spans="1:3" ht="15">
      <c r="A95" s="2">
        <v>94</v>
      </c>
      <c r="B95">
        <v>-113.56820159950621</v>
      </c>
      <c r="C95">
        <f t="shared" si="1"/>
        <v>0.0007113700981768394</v>
      </c>
    </row>
    <row r="96" spans="1:3" ht="15">
      <c r="A96" s="2">
        <v>95</v>
      </c>
      <c r="B96">
        <v>8.921456911832138</v>
      </c>
      <c r="C96">
        <f t="shared" si="1"/>
        <v>0.000714944822288281</v>
      </c>
    </row>
    <row r="97" spans="1:3" ht="15">
      <c r="A97" s="2">
        <v>96</v>
      </c>
      <c r="B97">
        <v>20.302476308610494</v>
      </c>
      <c r="C97">
        <f t="shared" si="1"/>
        <v>0.0007185375098374681</v>
      </c>
    </row>
    <row r="98" spans="1:3" ht="15">
      <c r="A98" s="2">
        <v>97</v>
      </c>
      <c r="B98">
        <v>-58.316073239147954</v>
      </c>
      <c r="C98">
        <f t="shared" si="1"/>
        <v>0.0007221482510929327</v>
      </c>
    </row>
    <row r="99" spans="1:3" ht="15">
      <c r="A99" s="2">
        <v>98</v>
      </c>
      <c r="B99">
        <v>98.8888059789133</v>
      </c>
      <c r="C99">
        <f t="shared" si="1"/>
        <v>0.0007257771367768168</v>
      </c>
    </row>
    <row r="100" spans="1:3" ht="15">
      <c r="A100" s="2">
        <v>99</v>
      </c>
      <c r="B100">
        <v>-14.369792903937196</v>
      </c>
      <c r="C100">
        <f t="shared" si="1"/>
        <v>0.0007294242580671527</v>
      </c>
    </row>
    <row r="101" spans="1:3" ht="15">
      <c r="A101" s="2">
        <v>100</v>
      </c>
      <c r="B101">
        <v>48.79294508481689</v>
      </c>
      <c r="C101">
        <f t="shared" si="1"/>
        <v>0.0007330897066001533</v>
      </c>
    </row>
    <row r="102" spans="1:3" ht="15">
      <c r="A102" s="2">
        <v>101</v>
      </c>
      <c r="B102">
        <v>-64.50368621422967</v>
      </c>
      <c r="C102">
        <f t="shared" si="1"/>
        <v>0.000736773574472516</v>
      </c>
    </row>
    <row r="103" spans="1:3" ht="15">
      <c r="A103" s="2">
        <v>102</v>
      </c>
      <c r="B103">
        <v>-44.80921559727358</v>
      </c>
      <c r="C103">
        <f t="shared" si="1"/>
        <v>0.0007404759542437347</v>
      </c>
    </row>
    <row r="104" spans="1:3" ht="15">
      <c r="A104" s="2">
        <v>103</v>
      </c>
      <c r="B104">
        <v>-9.653628659416427</v>
      </c>
      <c r="C104">
        <f t="shared" si="1"/>
        <v>0.0007441969389384268</v>
      </c>
    </row>
    <row r="105" spans="1:3" ht="15">
      <c r="A105" s="2">
        <v>104</v>
      </c>
      <c r="B105">
        <v>5.610671025428019</v>
      </c>
      <c r="C105">
        <f t="shared" si="1"/>
        <v>0.0007479366220486702</v>
      </c>
    </row>
    <row r="106" spans="1:3" ht="15">
      <c r="A106" s="2">
        <v>105</v>
      </c>
      <c r="B106">
        <v>-11.356845623389745</v>
      </c>
      <c r="C106">
        <f t="shared" si="1"/>
        <v>0.000751695097536352</v>
      </c>
    </row>
    <row r="107" spans="1:3" ht="15">
      <c r="A107" s="2">
        <v>106</v>
      </c>
      <c r="B107">
        <v>-16.005979943791317</v>
      </c>
      <c r="C107">
        <f t="shared" si="1"/>
        <v>0.0007554724598355296</v>
      </c>
    </row>
    <row r="108" spans="1:3" ht="15">
      <c r="A108" s="2">
        <v>107</v>
      </c>
      <c r="B108">
        <v>30.251631251576327</v>
      </c>
      <c r="C108">
        <f t="shared" si="1"/>
        <v>0.0007592688038548035</v>
      </c>
    </row>
    <row r="109" spans="1:3" ht="15">
      <c r="A109" s="2">
        <v>108</v>
      </c>
      <c r="B109">
        <v>-19.96053677121745</v>
      </c>
      <c r="C109">
        <f t="shared" si="1"/>
        <v>0.0007630842249797021</v>
      </c>
    </row>
    <row r="110" spans="1:3" ht="15">
      <c r="A110" s="2">
        <v>109</v>
      </c>
      <c r="B110">
        <v>-92.73731616753867</v>
      </c>
      <c r="C110">
        <f t="shared" si="1"/>
        <v>0.0007669188190750773</v>
      </c>
    </row>
    <row r="111" spans="1:3" ht="15">
      <c r="A111" s="2">
        <v>110</v>
      </c>
      <c r="B111">
        <v>70.12642480529212</v>
      </c>
      <c r="C111">
        <f t="shared" si="1"/>
        <v>0.000770772682487515</v>
      </c>
    </row>
    <row r="112" spans="1:3" ht="15">
      <c r="A112" s="2">
        <v>111</v>
      </c>
      <c r="B112">
        <v>33.69694611405794</v>
      </c>
      <c r="C112">
        <f t="shared" si="1"/>
        <v>0.0007746459120477539</v>
      </c>
    </row>
    <row r="113" spans="1:3" ht="15">
      <c r="A113" s="2">
        <v>112</v>
      </c>
      <c r="B113">
        <v>-19.207514744377477</v>
      </c>
      <c r="C113">
        <f t="shared" si="1"/>
        <v>0.0007785386050731195</v>
      </c>
    </row>
    <row r="114" spans="1:3" ht="15">
      <c r="A114" s="2">
        <v>113</v>
      </c>
      <c r="B114">
        <v>-18.292592622074153</v>
      </c>
      <c r="C114">
        <f t="shared" si="1"/>
        <v>0.0007824508593699691</v>
      </c>
    </row>
    <row r="115" spans="1:3" ht="15">
      <c r="A115" s="2">
        <v>114</v>
      </c>
      <c r="B115">
        <v>6.085442444300497</v>
      </c>
      <c r="C115">
        <f t="shared" si="1"/>
        <v>0.0007863827732361498</v>
      </c>
    </row>
    <row r="116" spans="1:3" ht="15">
      <c r="A116" s="2">
        <v>115</v>
      </c>
      <c r="B116">
        <v>-80.00563338294342</v>
      </c>
      <c r="C116">
        <f t="shared" si="1"/>
        <v>0.0007903344454634673</v>
      </c>
    </row>
    <row r="117" spans="1:3" ht="15">
      <c r="A117" s="2">
        <v>116</v>
      </c>
      <c r="B117">
        <v>-13.142999007870458</v>
      </c>
      <c r="C117">
        <f t="shared" si="1"/>
        <v>0.0007943059753401681</v>
      </c>
    </row>
    <row r="118" spans="1:3" ht="15">
      <c r="A118" s="2">
        <v>117</v>
      </c>
      <c r="B118">
        <v>16.45242195494211</v>
      </c>
      <c r="C118">
        <f t="shared" si="1"/>
        <v>0.0007982974626534352</v>
      </c>
    </row>
    <row r="119" spans="1:3" ht="15">
      <c r="A119" s="2">
        <v>118</v>
      </c>
      <c r="B119">
        <v>-21.32307326390037</v>
      </c>
      <c r="C119">
        <f t="shared" si="1"/>
        <v>0.0008023090076918945</v>
      </c>
    </row>
    <row r="120" spans="1:3" ht="15">
      <c r="A120" s="2">
        <v>119</v>
      </c>
      <c r="B120">
        <v>-2.602354090591689</v>
      </c>
      <c r="C120">
        <f t="shared" si="1"/>
        <v>0.0008063407112481355</v>
      </c>
    </row>
    <row r="121" spans="1:3" ht="15">
      <c r="A121" s="2">
        <v>120</v>
      </c>
      <c r="B121">
        <v>26.74063065294831</v>
      </c>
      <c r="C121">
        <f t="shared" si="1"/>
        <v>0.0008103926746212415</v>
      </c>
    </row>
    <row r="122" spans="1:3" ht="15">
      <c r="A122" s="2">
        <v>121</v>
      </c>
      <c r="B122">
        <v>-28.558336275902548</v>
      </c>
      <c r="C122">
        <f t="shared" si="1"/>
        <v>0.0008144649996193381</v>
      </c>
    </row>
    <row r="123" spans="1:3" ht="15">
      <c r="A123" s="2">
        <v>122</v>
      </c>
      <c r="B123">
        <v>-34.73148524903081</v>
      </c>
      <c r="C123">
        <f t="shared" si="1"/>
        <v>0.0008185577885621489</v>
      </c>
    </row>
    <row r="124" spans="1:3" ht="15">
      <c r="A124" s="2">
        <v>123</v>
      </c>
      <c r="B124">
        <v>-68.50696181730564</v>
      </c>
      <c r="C124">
        <f t="shared" si="1"/>
        <v>0.0008226711442835668</v>
      </c>
    </row>
    <row r="125" spans="1:3" ht="15">
      <c r="A125" s="2">
        <v>124</v>
      </c>
      <c r="B125">
        <v>-28.343693546215945</v>
      </c>
      <c r="C125">
        <f t="shared" si="1"/>
        <v>0.000826805170134238</v>
      </c>
    </row>
    <row r="126" spans="1:3" ht="15">
      <c r="A126" s="2">
        <v>125</v>
      </c>
      <c r="B126">
        <v>9.318899483827408</v>
      </c>
      <c r="C126">
        <f t="shared" si="1"/>
        <v>0.0008309599699841587</v>
      </c>
    </row>
    <row r="127" spans="1:3" ht="15">
      <c r="A127" s="2">
        <v>126</v>
      </c>
      <c r="B127">
        <v>-9.68654120282008</v>
      </c>
      <c r="C127">
        <f t="shared" si="1"/>
        <v>0.0008351356482252851</v>
      </c>
    </row>
    <row r="128" spans="1:3" ht="15">
      <c r="A128" s="2">
        <v>127</v>
      </c>
      <c r="B128">
        <v>47.107882091362626</v>
      </c>
      <c r="C128">
        <f t="shared" si="1"/>
        <v>0.0008393323097741559</v>
      </c>
    </row>
    <row r="129" spans="1:3" ht="15">
      <c r="A129" s="2">
        <v>128</v>
      </c>
      <c r="B129">
        <v>-18.95246495898391</v>
      </c>
      <c r="C129">
        <f t="shared" si="1"/>
        <v>0.0008435500600745287</v>
      </c>
    </row>
    <row r="130" spans="1:3" ht="15">
      <c r="A130" s="2">
        <v>129</v>
      </c>
      <c r="B130">
        <v>-7.820497295093446</v>
      </c>
      <c r="C130">
        <f t="shared" si="1"/>
        <v>0.0008477890051000285</v>
      </c>
    </row>
    <row r="131" spans="1:3" ht="15">
      <c r="A131" s="2">
        <v>130</v>
      </c>
      <c r="B131">
        <v>-21.78151153312683</v>
      </c>
      <c r="C131">
        <f aca="true" t="shared" si="2" ref="C131:C194">($F$2^(500-A131))*(1-$F$2)/(1-$F$2^500)</f>
        <v>0.0008520492513568128</v>
      </c>
    </row>
    <row r="132" spans="1:3" ht="15">
      <c r="A132" s="2">
        <v>131</v>
      </c>
      <c r="B132">
        <v>241.7122075789266</v>
      </c>
      <c r="C132">
        <f t="shared" si="2"/>
        <v>0.0008563309058862439</v>
      </c>
    </row>
    <row r="133" spans="1:3" ht="15">
      <c r="A133" s="2">
        <v>132</v>
      </c>
      <c r="B133">
        <v>107.3660825489278</v>
      </c>
      <c r="C133">
        <f t="shared" si="2"/>
        <v>0.000860634076267582</v>
      </c>
    </row>
    <row r="134" spans="1:3" ht="15">
      <c r="A134" s="2">
        <v>133</v>
      </c>
      <c r="B134">
        <v>65.76910749680246</v>
      </c>
      <c r="C134">
        <f t="shared" si="2"/>
        <v>0.0008649588706206853</v>
      </c>
    </row>
    <row r="135" spans="1:3" ht="15">
      <c r="A135" s="2">
        <v>134</v>
      </c>
      <c r="B135">
        <v>72.3833065283743</v>
      </c>
      <c r="C135">
        <f t="shared" si="2"/>
        <v>0.000869305397608729</v>
      </c>
    </row>
    <row r="136" spans="1:3" ht="15">
      <c r="A136" s="2">
        <v>135</v>
      </c>
      <c r="B136">
        <v>123.41649981077535</v>
      </c>
      <c r="C136">
        <f t="shared" si="2"/>
        <v>0.0008736737664409337</v>
      </c>
    </row>
    <row r="137" spans="1:3" ht="15">
      <c r="A137" s="2">
        <v>136</v>
      </c>
      <c r="B137">
        <v>-125.66816239079526</v>
      </c>
      <c r="C137">
        <f t="shared" si="2"/>
        <v>0.0008780640868753102</v>
      </c>
    </row>
    <row r="138" spans="1:3" ht="15">
      <c r="A138" s="2">
        <v>137</v>
      </c>
      <c r="B138">
        <v>2.34877733731264</v>
      </c>
      <c r="C138">
        <f t="shared" si="2"/>
        <v>0.0008824764692214171</v>
      </c>
    </row>
    <row r="139" spans="1:3" ht="15">
      <c r="A139" s="2">
        <v>138</v>
      </c>
      <c r="B139">
        <v>-108.62400186278501</v>
      </c>
      <c r="C139">
        <f t="shared" si="2"/>
        <v>0.000886911024343133</v>
      </c>
    </row>
    <row r="140" spans="1:3" ht="15">
      <c r="A140" s="2">
        <v>139</v>
      </c>
      <c r="B140">
        <v>-24.612564494695107</v>
      </c>
      <c r="C140">
        <f t="shared" si="2"/>
        <v>0.0008913678636614401</v>
      </c>
    </row>
    <row r="141" spans="1:3" ht="15">
      <c r="A141" s="2">
        <v>140</v>
      </c>
      <c r="B141">
        <v>-15.479276155872867</v>
      </c>
      <c r="C141">
        <f t="shared" si="2"/>
        <v>0.0008958470991572261</v>
      </c>
    </row>
    <row r="142" spans="1:3" ht="15">
      <c r="A142" s="2">
        <v>141</v>
      </c>
      <c r="B142">
        <v>138.11459459515936</v>
      </c>
      <c r="C142">
        <f t="shared" si="2"/>
        <v>0.0009003488433740967</v>
      </c>
    </row>
    <row r="143" spans="1:3" ht="15">
      <c r="A143" s="2">
        <v>142</v>
      </c>
      <c r="B143">
        <v>142.72731324939014</v>
      </c>
      <c r="C143">
        <f t="shared" si="2"/>
        <v>0.0009048732094212029</v>
      </c>
    </row>
    <row r="144" spans="1:3" ht="15">
      <c r="A144" s="2">
        <v>143</v>
      </c>
      <c r="B144">
        <v>-114.5911078879708</v>
      </c>
      <c r="C144">
        <f t="shared" si="2"/>
        <v>0.0009094203109760832</v>
      </c>
    </row>
    <row r="145" spans="1:3" ht="15">
      <c r="A145" s="2">
        <v>144</v>
      </c>
      <c r="B145">
        <v>32.69471637953575</v>
      </c>
      <c r="C145">
        <f t="shared" si="2"/>
        <v>0.0009139902622875207</v>
      </c>
    </row>
    <row r="146" spans="1:3" ht="15">
      <c r="A146" s="2">
        <v>145</v>
      </c>
      <c r="B146">
        <v>-112.97669637037325</v>
      </c>
      <c r="C146">
        <f t="shared" si="2"/>
        <v>0.0009185831781784129</v>
      </c>
    </row>
    <row r="147" spans="1:3" ht="15">
      <c r="A147" s="2">
        <v>146</v>
      </c>
      <c r="B147">
        <v>-61.423773653392345</v>
      </c>
      <c r="C147">
        <f t="shared" si="2"/>
        <v>0.0009231991740486559</v>
      </c>
    </row>
    <row r="148" spans="1:3" ht="15">
      <c r="A148" s="2">
        <v>147</v>
      </c>
      <c r="B148">
        <v>-150.55948229934984</v>
      </c>
      <c r="C148">
        <f t="shared" si="2"/>
        <v>0.0009278383658780464</v>
      </c>
    </row>
    <row r="149" spans="1:3" ht="15">
      <c r="A149" s="2">
        <v>148</v>
      </c>
      <c r="B149">
        <v>-30.088832630606703</v>
      </c>
      <c r="C149">
        <f t="shared" si="2"/>
        <v>0.0009325008702291922</v>
      </c>
    </row>
    <row r="150" spans="1:3" ht="15">
      <c r="A150" s="2">
        <v>149</v>
      </c>
      <c r="B150">
        <v>31.947256217061295</v>
      </c>
      <c r="C150">
        <f t="shared" si="2"/>
        <v>0.0009371868042504445</v>
      </c>
    </row>
    <row r="151" spans="1:3" ht="15">
      <c r="A151" s="2">
        <v>150</v>
      </c>
      <c r="B151">
        <v>38.67331642852514</v>
      </c>
      <c r="C151">
        <f t="shared" si="2"/>
        <v>0.0009418962856788387</v>
      </c>
    </row>
    <row r="152" spans="1:3" ht="15">
      <c r="A152" s="2">
        <v>151</v>
      </c>
      <c r="B152">
        <v>62.2417349738389</v>
      </c>
      <c r="C152">
        <f t="shared" si="2"/>
        <v>0.000946629432843054</v>
      </c>
    </row>
    <row r="153" spans="1:3" ht="15">
      <c r="A153" s="2">
        <v>152</v>
      </c>
      <c r="B153">
        <v>-58.28709368342243</v>
      </c>
      <c r="C153">
        <f t="shared" si="2"/>
        <v>0.0009513863646663859</v>
      </c>
    </row>
    <row r="154" spans="1:3" ht="15">
      <c r="A154" s="2">
        <v>153</v>
      </c>
      <c r="B154">
        <v>2.6570384655369708</v>
      </c>
      <c r="C154">
        <f t="shared" si="2"/>
        <v>0.0009561672006697345</v>
      </c>
    </row>
    <row r="155" spans="1:3" ht="15">
      <c r="A155" s="2">
        <v>154</v>
      </c>
      <c r="B155">
        <v>15.351637191277405</v>
      </c>
      <c r="C155">
        <f t="shared" si="2"/>
        <v>0.0009609720609746075</v>
      </c>
    </row>
    <row r="156" spans="1:3" ht="15">
      <c r="A156" s="2">
        <v>155</v>
      </c>
      <c r="B156">
        <v>-102.6686476380055</v>
      </c>
      <c r="C156">
        <f t="shared" si="2"/>
        <v>0.0009658010663061383</v>
      </c>
    </row>
    <row r="157" spans="1:3" ht="15">
      <c r="A157" s="2">
        <v>156</v>
      </c>
      <c r="B157">
        <v>-44.997032271019634</v>
      </c>
      <c r="C157">
        <f t="shared" si="2"/>
        <v>0.0009706543379961189</v>
      </c>
    </row>
    <row r="158" spans="1:3" ht="15">
      <c r="A158" s="2">
        <v>157</v>
      </c>
      <c r="B158">
        <v>-19.600643506859342</v>
      </c>
      <c r="C158">
        <f t="shared" si="2"/>
        <v>0.0009755319979860491</v>
      </c>
    </row>
    <row r="159" spans="1:3" ht="15">
      <c r="A159" s="2">
        <v>158</v>
      </c>
      <c r="B159">
        <v>-37.90684741626865</v>
      </c>
      <c r="C159">
        <f t="shared" si="2"/>
        <v>0.0009804341688302001</v>
      </c>
    </row>
    <row r="160" spans="1:3" ht="15">
      <c r="A160" s="2">
        <v>159</v>
      </c>
      <c r="B160">
        <v>32.36890642941944</v>
      </c>
      <c r="C160">
        <f t="shared" si="2"/>
        <v>0.0009853609736986935</v>
      </c>
    </row>
    <row r="161" spans="1:3" ht="15">
      <c r="A161" s="2">
        <v>160</v>
      </c>
      <c r="B161">
        <v>-8.153232566277438</v>
      </c>
      <c r="C161">
        <f t="shared" si="2"/>
        <v>0.0009903125363805963</v>
      </c>
    </row>
    <row r="162" spans="1:3" ht="15">
      <c r="A162" s="2">
        <v>161</v>
      </c>
      <c r="B162">
        <v>-27.26776191459976</v>
      </c>
      <c r="C162">
        <f t="shared" si="2"/>
        <v>0.0009952889812870317</v>
      </c>
    </row>
    <row r="163" spans="1:3" ht="15">
      <c r="A163" s="2">
        <v>162</v>
      </c>
      <c r="B163">
        <v>-102.32625439654294</v>
      </c>
      <c r="C163">
        <f t="shared" si="2"/>
        <v>0.001000290433454303</v>
      </c>
    </row>
    <row r="164" spans="1:3" ht="15">
      <c r="A164" s="2">
        <v>163</v>
      </c>
      <c r="B164">
        <v>4.032394903377281</v>
      </c>
      <c r="C164">
        <f t="shared" si="2"/>
        <v>0.0010053170185470384</v>
      </c>
    </row>
    <row r="165" spans="1:3" ht="15">
      <c r="A165" s="2">
        <v>164</v>
      </c>
      <c r="B165">
        <v>0.5273517280547821</v>
      </c>
      <c r="C165">
        <f t="shared" si="2"/>
        <v>0.0010103688628613449</v>
      </c>
    </row>
    <row r="166" spans="1:3" ht="15">
      <c r="A166" s="2">
        <v>165</v>
      </c>
      <c r="B166">
        <v>37.216743982531625</v>
      </c>
      <c r="C166">
        <f t="shared" si="2"/>
        <v>0.001015446093327985</v>
      </c>
    </row>
    <row r="167" spans="1:3" ht="15">
      <c r="A167" s="2">
        <v>166</v>
      </c>
      <c r="B167">
        <v>-97.54140783561343</v>
      </c>
      <c r="C167">
        <f t="shared" si="2"/>
        <v>0.0010205488375155628</v>
      </c>
    </row>
    <row r="168" spans="1:3" ht="15">
      <c r="A168" s="2">
        <v>167</v>
      </c>
      <c r="B168">
        <v>19.74208971097869</v>
      </c>
      <c r="C168">
        <f t="shared" si="2"/>
        <v>0.0010256772236337313</v>
      </c>
    </row>
    <row r="169" spans="1:3" ht="15">
      <c r="A169" s="2">
        <v>168</v>
      </c>
      <c r="B169">
        <v>18.248168992762658</v>
      </c>
      <c r="C169">
        <f t="shared" si="2"/>
        <v>0.0010308313805364134</v>
      </c>
    </row>
    <row r="170" spans="1:3" ht="15">
      <c r="A170" s="2">
        <v>169</v>
      </c>
      <c r="B170">
        <v>-42.80257054017784</v>
      </c>
      <c r="C170">
        <f t="shared" si="2"/>
        <v>0.0010360114377250386</v>
      </c>
    </row>
    <row r="171" spans="1:3" ht="15">
      <c r="A171" s="2">
        <v>170</v>
      </c>
      <c r="B171">
        <v>-30.162048950731332</v>
      </c>
      <c r="C171">
        <f t="shared" si="2"/>
        <v>0.0010412175253517975</v>
      </c>
    </row>
    <row r="172" spans="1:3" ht="15">
      <c r="A172" s="2">
        <v>171</v>
      </c>
      <c r="B172">
        <v>24.397998189682767</v>
      </c>
      <c r="C172">
        <f t="shared" si="2"/>
        <v>0.001046449774222912</v>
      </c>
    </row>
    <row r="173" spans="1:3" ht="15">
      <c r="A173" s="2">
        <v>172</v>
      </c>
      <c r="B173">
        <v>-67.85531323730356</v>
      </c>
      <c r="C173">
        <f t="shared" si="2"/>
        <v>0.0010517083158019217</v>
      </c>
    </row>
    <row r="174" spans="1:3" ht="15">
      <c r="A174" s="2">
        <v>173</v>
      </c>
      <c r="B174">
        <v>-97.39310828385351</v>
      </c>
      <c r="C174">
        <f t="shared" si="2"/>
        <v>0.0010569932822129867</v>
      </c>
    </row>
    <row r="175" spans="1:3" ht="15">
      <c r="A175" s="2">
        <v>174</v>
      </c>
      <c r="B175">
        <v>-29.022595768634346</v>
      </c>
      <c r="C175">
        <f t="shared" si="2"/>
        <v>0.0010623048062442077</v>
      </c>
    </row>
    <row r="176" spans="1:3" ht="15">
      <c r="A176" s="2">
        <v>175</v>
      </c>
      <c r="B176">
        <v>63.584796178340184</v>
      </c>
      <c r="C176">
        <f t="shared" si="2"/>
        <v>0.0010676430213509627</v>
      </c>
    </row>
    <row r="177" spans="1:3" ht="15">
      <c r="A177" s="2">
        <v>176</v>
      </c>
      <c r="B177">
        <v>-38.39050267407765</v>
      </c>
      <c r="C177">
        <f t="shared" si="2"/>
        <v>0.001073008061659259</v>
      </c>
    </row>
    <row r="178" spans="1:3" ht="15">
      <c r="A178" s="2">
        <v>177</v>
      </c>
      <c r="B178">
        <v>-11.662596973939799</v>
      </c>
      <c r="C178">
        <f t="shared" si="2"/>
        <v>0.0010784000619691043</v>
      </c>
    </row>
    <row r="179" spans="1:3" ht="15">
      <c r="A179" s="2">
        <v>178</v>
      </c>
      <c r="B179">
        <v>-2.311902982810352</v>
      </c>
      <c r="C179">
        <f t="shared" si="2"/>
        <v>0.0010838191577578937</v>
      </c>
    </row>
    <row r="180" spans="1:3" ht="15">
      <c r="A180" s="2">
        <v>179</v>
      </c>
      <c r="B180">
        <v>-23.398303100326302</v>
      </c>
      <c r="C180">
        <f t="shared" si="2"/>
        <v>0.0010892654851838127</v>
      </c>
    </row>
    <row r="181" spans="1:3" ht="15">
      <c r="A181" s="2">
        <v>180</v>
      </c>
      <c r="B181">
        <v>-3.8915973049297463</v>
      </c>
      <c r="C181">
        <f t="shared" si="2"/>
        <v>0.0010947391810892592</v>
      </c>
    </row>
    <row r="182" spans="1:3" ht="15">
      <c r="A182" s="2">
        <v>181</v>
      </c>
      <c r="B182">
        <v>-52.76018490933893</v>
      </c>
      <c r="C182">
        <f t="shared" si="2"/>
        <v>0.0011002403830042806</v>
      </c>
    </row>
    <row r="183" spans="1:3" ht="15">
      <c r="A183" s="2">
        <v>182</v>
      </c>
      <c r="B183">
        <v>-10.359369212446836</v>
      </c>
      <c r="C183">
        <f t="shared" si="2"/>
        <v>0.001105769229150031</v>
      </c>
    </row>
    <row r="184" spans="1:3" ht="15">
      <c r="A184" s="2">
        <v>183</v>
      </c>
      <c r="B184">
        <v>0.5156417902835528</v>
      </c>
      <c r="C184">
        <f t="shared" si="2"/>
        <v>0.001111325858442242</v>
      </c>
    </row>
    <row r="185" spans="1:3" ht="15">
      <c r="A185" s="2">
        <v>184</v>
      </c>
      <c r="B185">
        <v>-8.06668087898106</v>
      </c>
      <c r="C185">
        <f t="shared" si="2"/>
        <v>0.0011169104104947153</v>
      </c>
    </row>
    <row r="186" spans="1:3" ht="15">
      <c r="A186" s="2">
        <v>185</v>
      </c>
      <c r="B186">
        <v>60.78681502833206</v>
      </c>
      <c r="C186">
        <f t="shared" si="2"/>
        <v>0.0011225230256228294</v>
      </c>
    </row>
    <row r="187" spans="1:3" ht="15">
      <c r="A187" s="2">
        <v>186</v>
      </c>
      <c r="B187">
        <v>0.8498122294386121</v>
      </c>
      <c r="C187">
        <f t="shared" si="2"/>
        <v>0.001128163844847065</v>
      </c>
    </row>
    <row r="188" spans="1:3" ht="15">
      <c r="A188" s="2">
        <v>187</v>
      </c>
      <c r="B188">
        <v>-42.31126976417545</v>
      </c>
      <c r="C188">
        <f t="shared" si="2"/>
        <v>0.0011338330098965477</v>
      </c>
    </row>
    <row r="189" spans="1:3" ht="15">
      <c r="A189" s="2">
        <v>188</v>
      </c>
      <c r="B189">
        <v>-19.16641371449441</v>
      </c>
      <c r="C189">
        <f t="shared" si="2"/>
        <v>0.0011395306632126106</v>
      </c>
    </row>
    <row r="190" spans="1:3" ht="15">
      <c r="A190" s="2">
        <v>189</v>
      </c>
      <c r="B190">
        <v>-50.101366273238455</v>
      </c>
      <c r="C190">
        <f t="shared" si="2"/>
        <v>0.0011452569479523725</v>
      </c>
    </row>
    <row r="191" spans="1:3" ht="15">
      <c r="A191" s="2">
        <v>190</v>
      </c>
      <c r="B191">
        <v>-56.7442940187575</v>
      </c>
      <c r="C191">
        <f t="shared" si="2"/>
        <v>0.001151012007992334</v>
      </c>
    </row>
    <row r="192" spans="1:3" ht="15">
      <c r="A192" s="2">
        <v>191</v>
      </c>
      <c r="B192">
        <v>8.503846541752864</v>
      </c>
      <c r="C192">
        <f t="shared" si="2"/>
        <v>0.001156795987931994</v>
      </c>
    </row>
    <row r="193" spans="1:3" ht="15">
      <c r="A193" s="2">
        <v>192</v>
      </c>
      <c r="B193">
        <v>36.51116046360585</v>
      </c>
      <c r="C193">
        <f t="shared" si="2"/>
        <v>0.0011626090330974816</v>
      </c>
    </row>
    <row r="194" spans="1:3" ht="15">
      <c r="A194" s="2">
        <v>193</v>
      </c>
      <c r="B194">
        <v>105.97263897015364</v>
      </c>
      <c r="C194">
        <f t="shared" si="2"/>
        <v>0.0011684512895452075</v>
      </c>
    </row>
    <row r="195" spans="1:3" ht="15">
      <c r="A195" s="2">
        <v>194</v>
      </c>
      <c r="B195">
        <v>80.42732181112478</v>
      </c>
      <c r="C195">
        <f aca="true" t="shared" si="3" ref="C195:C258">($F$2^(500-A195))*(1-$F$2)/(1-$F$2^500)</f>
        <v>0.001174322904065535</v>
      </c>
    </row>
    <row r="196" spans="1:3" ht="15">
      <c r="A196" s="2">
        <v>195</v>
      </c>
      <c r="B196">
        <v>-15.926588630549304</v>
      </c>
      <c r="C196">
        <f t="shared" si="3"/>
        <v>0.0011802240241864674</v>
      </c>
    </row>
    <row r="197" spans="1:3" ht="15">
      <c r="A197" s="2">
        <v>196</v>
      </c>
      <c r="B197">
        <v>-44.83263803705995</v>
      </c>
      <c r="C197">
        <f t="shared" si="3"/>
        <v>0.0011861547981773543</v>
      </c>
    </row>
    <row r="198" spans="1:3" ht="15">
      <c r="A198" s="2">
        <v>197</v>
      </c>
      <c r="B198">
        <v>75.54308596163901</v>
      </c>
      <c r="C198">
        <f t="shared" si="3"/>
        <v>0.0011921153750526175</v>
      </c>
    </row>
    <row r="199" spans="1:3" ht="15">
      <c r="A199" s="2">
        <v>198</v>
      </c>
      <c r="B199">
        <v>-77.35319930882179</v>
      </c>
      <c r="C199">
        <f t="shared" si="3"/>
        <v>0.001198105904575495</v>
      </c>
    </row>
    <row r="200" spans="1:3" ht="15">
      <c r="A200" s="2">
        <v>199</v>
      </c>
      <c r="B200">
        <v>-93.86303624946777</v>
      </c>
      <c r="C200">
        <f t="shared" si="3"/>
        <v>0.001204126537261804</v>
      </c>
    </row>
    <row r="201" spans="1:3" ht="15">
      <c r="A201" s="2">
        <v>200</v>
      </c>
      <c r="B201">
        <v>-86.60717394042149</v>
      </c>
      <c r="C201">
        <f t="shared" si="3"/>
        <v>0.0012101774243837226</v>
      </c>
    </row>
    <row r="202" spans="1:3" ht="15">
      <c r="A202" s="2">
        <v>201</v>
      </c>
      <c r="B202">
        <v>3.8066488463973656</v>
      </c>
      <c r="C202">
        <f t="shared" si="3"/>
        <v>0.00121625871797359</v>
      </c>
    </row>
    <row r="203" spans="1:3" ht="15">
      <c r="A203" s="2">
        <v>202</v>
      </c>
      <c r="B203">
        <v>18.249908002777374</v>
      </c>
      <c r="C203">
        <f t="shared" si="3"/>
        <v>0.001222370570827729</v>
      </c>
    </row>
    <row r="204" spans="1:3" ht="15">
      <c r="A204" s="2">
        <v>203</v>
      </c>
      <c r="B204">
        <v>34.381833046229076</v>
      </c>
      <c r="C204">
        <f t="shared" si="3"/>
        <v>0.0012285131365102804</v>
      </c>
    </row>
    <row r="205" spans="1:3" ht="15">
      <c r="A205" s="2">
        <v>204</v>
      </c>
      <c r="B205">
        <v>14.595757216944548</v>
      </c>
      <c r="C205">
        <f t="shared" si="3"/>
        <v>0.0012346865693570656</v>
      </c>
    </row>
    <row r="206" spans="1:3" ht="15">
      <c r="A206" s="2">
        <v>205</v>
      </c>
      <c r="B206">
        <v>74.55856367100569</v>
      </c>
      <c r="C206">
        <f t="shared" si="3"/>
        <v>0.0012408910244794632</v>
      </c>
    </row>
    <row r="207" spans="1:3" ht="15">
      <c r="A207" s="2">
        <v>206</v>
      </c>
      <c r="B207">
        <v>7.37440752218572</v>
      </c>
      <c r="C207">
        <f t="shared" si="3"/>
        <v>0.0012471266577683045</v>
      </c>
    </row>
    <row r="208" spans="1:3" ht="15">
      <c r="A208" s="2">
        <v>207</v>
      </c>
      <c r="B208">
        <v>28.168887790910958</v>
      </c>
      <c r="C208">
        <f t="shared" si="3"/>
        <v>0.0012533936258977937</v>
      </c>
    </row>
    <row r="209" spans="1:3" ht="15">
      <c r="A209" s="2">
        <v>208</v>
      </c>
      <c r="B209">
        <v>13.45392145475671</v>
      </c>
      <c r="C209">
        <f t="shared" si="3"/>
        <v>0.001259692086329441</v>
      </c>
    </row>
    <row r="210" spans="1:3" ht="15">
      <c r="A210" s="2">
        <v>209</v>
      </c>
      <c r="B210">
        <v>-38.63851604446245</v>
      </c>
      <c r="C210">
        <f t="shared" si="3"/>
        <v>0.0012660221973160208</v>
      </c>
    </row>
    <row r="211" spans="1:3" ht="15">
      <c r="A211" s="2">
        <v>210</v>
      </c>
      <c r="B211">
        <v>-43.71837720237818</v>
      </c>
      <c r="C211">
        <f t="shared" si="3"/>
        <v>0.0012723841179055487</v>
      </c>
    </row>
    <row r="212" spans="1:3" ht="15">
      <c r="A212" s="2">
        <v>211</v>
      </c>
      <c r="B212">
        <v>-26.229626010273932</v>
      </c>
      <c r="C212">
        <f t="shared" si="3"/>
        <v>0.0012787780079452748</v>
      </c>
    </row>
    <row r="213" spans="1:3" ht="15">
      <c r="A213" s="2">
        <v>212</v>
      </c>
      <c r="B213">
        <v>-42.28212959535449</v>
      </c>
      <c r="C213">
        <f t="shared" si="3"/>
        <v>0.0012852040280857035</v>
      </c>
    </row>
    <row r="214" spans="1:3" ht="15">
      <c r="A214" s="2">
        <v>213</v>
      </c>
      <c r="B214">
        <v>-0.7344852887690649</v>
      </c>
      <c r="C214">
        <f t="shared" si="3"/>
        <v>0.0012916623397846265</v>
      </c>
    </row>
    <row r="215" spans="1:3" ht="15">
      <c r="A215" s="2">
        <v>214</v>
      </c>
      <c r="B215">
        <v>-36.62101176982833</v>
      </c>
      <c r="C215">
        <f t="shared" si="3"/>
        <v>0.0012981531053111825</v>
      </c>
    </row>
    <row r="216" spans="1:3" ht="15">
      <c r="A216" s="2">
        <v>215</v>
      </c>
      <c r="B216">
        <v>-35.0536894851266</v>
      </c>
      <c r="C216">
        <f t="shared" si="3"/>
        <v>0.001304676487749932</v>
      </c>
    </row>
    <row r="217" spans="1:3" ht="15">
      <c r="A217" s="2">
        <v>216</v>
      </c>
      <c r="B217">
        <v>95.02221983967684</v>
      </c>
      <c r="C217">
        <f t="shared" si="3"/>
        <v>0.001311232651004957</v>
      </c>
    </row>
    <row r="218" spans="1:3" ht="15">
      <c r="A218" s="2">
        <v>217</v>
      </c>
      <c r="B218">
        <v>9.855174628344685</v>
      </c>
      <c r="C218">
        <f t="shared" si="3"/>
        <v>0.0013178217598039765</v>
      </c>
    </row>
    <row r="219" spans="1:3" ht="15">
      <c r="A219" s="2">
        <v>218</v>
      </c>
      <c r="B219">
        <v>-130.83089727733022</v>
      </c>
      <c r="C219">
        <f t="shared" si="3"/>
        <v>0.0013244439797024893</v>
      </c>
    </row>
    <row r="220" spans="1:3" ht="15">
      <c r="A220" s="2">
        <v>219</v>
      </c>
      <c r="B220">
        <v>-52.42606094769326</v>
      </c>
      <c r="C220">
        <f t="shared" si="3"/>
        <v>0.001331099477087929</v>
      </c>
    </row>
    <row r="221" spans="1:3" ht="15">
      <c r="A221" s="2">
        <v>220</v>
      </c>
      <c r="B221">
        <v>12.675045380477968</v>
      </c>
      <c r="C221">
        <f t="shared" si="3"/>
        <v>0.001337788419183848</v>
      </c>
    </row>
    <row r="222" spans="1:3" ht="15">
      <c r="A222" s="2">
        <v>221</v>
      </c>
      <c r="B222">
        <v>95.78471968141821</v>
      </c>
      <c r="C222">
        <f t="shared" si="3"/>
        <v>0.0013445109740541185</v>
      </c>
    </row>
    <row r="223" spans="1:3" ht="15">
      <c r="A223" s="2">
        <v>222</v>
      </c>
      <c r="B223">
        <v>-79.82210108873915</v>
      </c>
      <c r="C223">
        <f t="shared" si="3"/>
        <v>0.0013512673106071543</v>
      </c>
    </row>
    <row r="224" spans="1:3" ht="15">
      <c r="A224" s="2">
        <v>223</v>
      </c>
      <c r="B224">
        <v>80.80880493485893</v>
      </c>
      <c r="C224">
        <f t="shared" si="3"/>
        <v>0.0013580575986001553</v>
      </c>
    </row>
    <row r="225" spans="1:3" ht="15">
      <c r="A225" s="2">
        <v>224</v>
      </c>
      <c r="B225">
        <v>-31.85371544354348</v>
      </c>
      <c r="C225">
        <f t="shared" si="3"/>
        <v>0.0013648820086433718</v>
      </c>
    </row>
    <row r="226" spans="1:3" ht="15">
      <c r="A226" s="2">
        <v>225</v>
      </c>
      <c r="B226">
        <v>134.54249811664886</v>
      </c>
      <c r="C226">
        <f t="shared" si="3"/>
        <v>0.001371740712204394</v>
      </c>
    </row>
    <row r="227" spans="1:3" ht="15">
      <c r="A227" s="2">
        <v>226</v>
      </c>
      <c r="B227">
        <v>28.287184851531492</v>
      </c>
      <c r="C227">
        <f t="shared" si="3"/>
        <v>0.0013786338816124562</v>
      </c>
    </row>
    <row r="228" spans="1:3" ht="15">
      <c r="A228" s="2">
        <v>227</v>
      </c>
      <c r="B228">
        <v>230.26546264303033</v>
      </c>
      <c r="C228">
        <f t="shared" si="3"/>
        <v>0.00138556169006277</v>
      </c>
    </row>
    <row r="229" spans="1:3" ht="15">
      <c r="A229" s="2">
        <v>228</v>
      </c>
      <c r="B229">
        <v>131.7929565801369</v>
      </c>
      <c r="C229">
        <f t="shared" si="3"/>
        <v>0.0013925243116208743</v>
      </c>
    </row>
    <row r="230" spans="1:3" ht="15">
      <c r="A230" s="2">
        <v>229</v>
      </c>
      <c r="B230">
        <v>-24.662537671771133</v>
      </c>
      <c r="C230">
        <f t="shared" si="3"/>
        <v>0.0013995219212270095</v>
      </c>
    </row>
    <row r="231" spans="1:3" ht="15">
      <c r="A231" s="2">
        <v>230</v>
      </c>
      <c r="B231">
        <v>-44.50085555744954</v>
      </c>
      <c r="C231">
        <f t="shared" si="3"/>
        <v>0.0014065546947005121</v>
      </c>
    </row>
    <row r="232" spans="1:3" ht="15">
      <c r="A232" s="2">
        <v>231</v>
      </c>
      <c r="B232">
        <v>66.76840460903259</v>
      </c>
      <c r="C232">
        <f t="shared" si="3"/>
        <v>0.0014136228087442333</v>
      </c>
    </row>
    <row r="233" spans="1:3" ht="15">
      <c r="A233" s="2">
        <v>232</v>
      </c>
      <c r="B233">
        <v>-72.39839496740024</v>
      </c>
      <c r="C233">
        <f t="shared" si="3"/>
        <v>0.001420726440948978</v>
      </c>
    </row>
    <row r="234" spans="1:3" ht="15">
      <c r="A234" s="2">
        <v>233</v>
      </c>
      <c r="B234">
        <v>135.1150595569252</v>
      </c>
      <c r="C234">
        <f t="shared" si="3"/>
        <v>0.0014278657697979677</v>
      </c>
    </row>
    <row r="235" spans="1:3" ht="15">
      <c r="A235" s="2">
        <v>234</v>
      </c>
      <c r="B235">
        <v>-50.786939569989045</v>
      </c>
      <c r="C235">
        <f t="shared" si="3"/>
        <v>0.0014350409746713244</v>
      </c>
    </row>
    <row r="236" spans="1:3" ht="15">
      <c r="A236" s="2">
        <v>235</v>
      </c>
      <c r="B236">
        <v>-85.23251713492027</v>
      </c>
      <c r="C236">
        <f t="shared" si="3"/>
        <v>0.0014422522358505771</v>
      </c>
    </row>
    <row r="237" spans="1:3" ht="15">
      <c r="A237" s="2">
        <v>236</v>
      </c>
      <c r="B237">
        <v>-121.591295380882</v>
      </c>
      <c r="C237">
        <f t="shared" si="3"/>
        <v>0.0014494997345231933</v>
      </c>
    </row>
    <row r="238" spans="1:3" ht="15">
      <c r="A238" s="2">
        <v>237</v>
      </c>
      <c r="B238">
        <v>176.0238337160663</v>
      </c>
      <c r="C238">
        <f t="shared" si="3"/>
        <v>0.0014567836527871292</v>
      </c>
    </row>
    <row r="239" spans="1:3" ht="15">
      <c r="A239" s="2">
        <v>238</v>
      </c>
      <c r="B239">
        <v>199.4665084563403</v>
      </c>
      <c r="C239">
        <f t="shared" si="3"/>
        <v>0.001464104173655406</v>
      </c>
    </row>
    <row r="240" spans="1:3" ht="15">
      <c r="A240" s="2">
        <v>239</v>
      </c>
      <c r="B240">
        <v>-115.3008302786202</v>
      </c>
      <c r="C240">
        <f t="shared" si="3"/>
        <v>0.0014714614810607096</v>
      </c>
    </row>
    <row r="241" spans="1:3" ht="15">
      <c r="A241" s="2">
        <v>240</v>
      </c>
      <c r="B241">
        <v>110.12580058917229</v>
      </c>
      <c r="C241">
        <f t="shared" si="3"/>
        <v>0.0014788557598600096</v>
      </c>
    </row>
    <row r="242" spans="1:3" ht="15">
      <c r="A242" s="2">
        <v>241</v>
      </c>
      <c r="B242">
        <v>118.4815227043</v>
      </c>
      <c r="C242">
        <f t="shared" si="3"/>
        <v>0.0014862871958392055</v>
      </c>
    </row>
    <row r="243" spans="1:3" ht="15">
      <c r="A243" s="2">
        <v>242</v>
      </c>
      <c r="B243">
        <v>200.1158127851595</v>
      </c>
      <c r="C243">
        <f t="shared" si="3"/>
        <v>0.0014937559757177944</v>
      </c>
    </row>
    <row r="244" spans="1:3" ht="15">
      <c r="A244" s="2">
        <v>243</v>
      </c>
      <c r="B244">
        <v>-88.065024022113</v>
      </c>
      <c r="C244">
        <f t="shared" si="3"/>
        <v>0.0015012622871535622</v>
      </c>
    </row>
    <row r="245" spans="1:3" ht="15">
      <c r="A245" s="2">
        <v>244</v>
      </c>
      <c r="B245">
        <v>-86.843227897225</v>
      </c>
      <c r="C245">
        <f t="shared" si="3"/>
        <v>0.0015088063187472989</v>
      </c>
    </row>
    <row r="246" spans="1:3" ht="15">
      <c r="A246" s="2">
        <v>245</v>
      </c>
      <c r="B246">
        <v>-19.416744996888156</v>
      </c>
      <c r="C246">
        <f t="shared" si="3"/>
        <v>0.0015163882600475365</v>
      </c>
    </row>
    <row r="247" spans="1:3" ht="15">
      <c r="A247" s="2">
        <v>246</v>
      </c>
      <c r="B247">
        <v>-116.81456894481562</v>
      </c>
      <c r="C247">
        <f t="shared" si="3"/>
        <v>0.001524008301555313</v>
      </c>
    </row>
    <row r="248" spans="1:3" ht="15">
      <c r="A248" s="2">
        <v>247</v>
      </c>
      <c r="B248">
        <v>-53.579994749738034</v>
      </c>
      <c r="C248">
        <f t="shared" si="3"/>
        <v>0.0015316666347289579</v>
      </c>
    </row>
    <row r="249" spans="1:3" ht="15">
      <c r="A249" s="2">
        <v>248</v>
      </c>
      <c r="B249">
        <v>-54.5260885165535</v>
      </c>
      <c r="C249">
        <f t="shared" si="3"/>
        <v>0.0015393634519889022</v>
      </c>
    </row>
    <row r="250" spans="1:3" ht="15">
      <c r="A250" s="2">
        <v>249</v>
      </c>
      <c r="B250">
        <v>169.97994712593209</v>
      </c>
      <c r="C250">
        <f t="shared" si="3"/>
        <v>0.0015470989467225146</v>
      </c>
    </row>
    <row r="251" spans="1:3" ht="15">
      <c r="A251" s="2">
        <v>250</v>
      </c>
      <c r="B251">
        <v>-65.28905376203147</v>
      </c>
      <c r="C251">
        <f t="shared" si="3"/>
        <v>0.0015548733132889597</v>
      </c>
    </row>
    <row r="252" spans="1:3" ht="15">
      <c r="A252" s="2">
        <v>251</v>
      </c>
      <c r="B252">
        <v>-54.567004076543526</v>
      </c>
      <c r="C252">
        <f t="shared" si="3"/>
        <v>0.00156268674702408</v>
      </c>
    </row>
    <row r="253" spans="1:3" ht="15">
      <c r="A253" s="2">
        <v>252</v>
      </c>
      <c r="B253">
        <v>-144.01177004605051</v>
      </c>
      <c r="C253">
        <f t="shared" si="3"/>
        <v>0.0015705394442453065</v>
      </c>
    </row>
    <row r="254" spans="1:3" ht="15">
      <c r="A254" s="2">
        <v>253</v>
      </c>
      <c r="B254">
        <v>-46.097774894682516</v>
      </c>
      <c r="C254">
        <f t="shared" si="3"/>
        <v>0.0015784316022565896</v>
      </c>
    </row>
    <row r="255" spans="1:3" ht="15">
      <c r="A255" s="2">
        <v>254</v>
      </c>
      <c r="B255">
        <v>145.8367471029378</v>
      </c>
      <c r="C255">
        <f t="shared" si="3"/>
        <v>0.0015863634193533564</v>
      </c>
    </row>
    <row r="256" spans="1:3" ht="15">
      <c r="A256" s="2">
        <v>255</v>
      </c>
      <c r="B256">
        <v>-54.49467027924584</v>
      </c>
      <c r="C256">
        <f t="shared" si="3"/>
        <v>0.0015943350948274936</v>
      </c>
    </row>
    <row r="257" spans="1:3" ht="15">
      <c r="A257" s="2">
        <v>256</v>
      </c>
      <c r="B257">
        <v>175.70545146847144</v>
      </c>
      <c r="C257">
        <f t="shared" si="3"/>
        <v>0.0016023468289723558</v>
      </c>
    </row>
    <row r="258" spans="1:3" ht="15">
      <c r="A258" s="2">
        <v>257</v>
      </c>
      <c r="B258">
        <v>75.60713990077602</v>
      </c>
      <c r="C258">
        <f t="shared" si="3"/>
        <v>0.0016103988230877942</v>
      </c>
    </row>
    <row r="259" spans="1:3" ht="15">
      <c r="A259" s="2">
        <v>258</v>
      </c>
      <c r="B259">
        <v>-158.179491226123</v>
      </c>
      <c r="C259">
        <f aca="true" t="shared" si="4" ref="C259:C322">($F$2^(500-A259))*(1-$F$2)/(1-$F$2^500)</f>
        <v>0.0016184912794852205</v>
      </c>
    </row>
    <row r="260" spans="1:3" ht="15">
      <c r="A260" s="2">
        <v>259</v>
      </c>
      <c r="B260">
        <v>-2.368666585178289</v>
      </c>
      <c r="C260">
        <f t="shared" si="4"/>
        <v>0.0016266244014926838</v>
      </c>
    </row>
    <row r="261" spans="1:3" ht="15">
      <c r="A261" s="2">
        <v>260</v>
      </c>
      <c r="B261">
        <v>-81.05290825804514</v>
      </c>
      <c r="C261">
        <f t="shared" si="4"/>
        <v>0.001634798393459984</v>
      </c>
    </row>
    <row r="262" spans="1:3" ht="15">
      <c r="A262" s="2">
        <v>261</v>
      </c>
      <c r="B262">
        <v>-3.9402825426859636</v>
      </c>
      <c r="C262">
        <f t="shared" si="4"/>
        <v>0.001643013460763803</v>
      </c>
    </row>
    <row r="263" spans="1:3" ht="15">
      <c r="A263" s="2">
        <v>262</v>
      </c>
      <c r="B263">
        <v>-46.97772173971498</v>
      </c>
      <c r="C263">
        <f t="shared" si="4"/>
        <v>0.0016512698098128673</v>
      </c>
    </row>
    <row r="264" spans="1:3" ht="15">
      <c r="A264" s="2">
        <v>263</v>
      </c>
      <c r="B264">
        <v>-212.61973025396946</v>
      </c>
      <c r="C264">
        <f t="shared" si="4"/>
        <v>0.001659567648053133</v>
      </c>
    </row>
    <row r="265" spans="1:3" ht="15">
      <c r="A265" s="2">
        <v>264</v>
      </c>
      <c r="B265">
        <v>31.944558208873786</v>
      </c>
      <c r="C265">
        <f t="shared" si="4"/>
        <v>0.001667907183972998</v>
      </c>
    </row>
    <row r="266" spans="1:3" ht="15">
      <c r="A266" s="2">
        <v>265</v>
      </c>
      <c r="B266">
        <v>-18.229084557378883</v>
      </c>
      <c r="C266">
        <f t="shared" si="4"/>
        <v>0.0016762886271085406</v>
      </c>
    </row>
    <row r="267" spans="1:3" ht="15">
      <c r="A267" s="2">
        <v>266</v>
      </c>
      <c r="B267">
        <v>39.24178673142342</v>
      </c>
      <c r="C267">
        <f t="shared" si="4"/>
        <v>0.0016847121880487845</v>
      </c>
    </row>
    <row r="268" spans="1:3" ht="15">
      <c r="A268" s="2">
        <v>267</v>
      </c>
      <c r="B268">
        <v>-58.67986775130885</v>
      </c>
      <c r="C268">
        <f t="shared" si="4"/>
        <v>0.0016931780784409892</v>
      </c>
    </row>
    <row r="269" spans="1:3" ht="15">
      <c r="A269" s="2">
        <v>268</v>
      </c>
      <c r="B269">
        <v>-90.66200212089097</v>
      </c>
      <c r="C269">
        <f t="shared" si="4"/>
        <v>0.001701686510995969</v>
      </c>
    </row>
    <row r="270" spans="1:3" ht="15">
      <c r="A270" s="2">
        <v>269</v>
      </c>
      <c r="B270">
        <v>22.654166582171456</v>
      </c>
      <c r="C270">
        <f t="shared" si="4"/>
        <v>0.0017102376994934363</v>
      </c>
    </row>
    <row r="271" spans="1:3" ht="15">
      <c r="A271" s="2">
        <v>270</v>
      </c>
      <c r="B271">
        <v>-90.77751089189951</v>
      </c>
      <c r="C271">
        <f t="shared" si="4"/>
        <v>0.0017188318587873733</v>
      </c>
    </row>
    <row r="272" spans="1:3" ht="15">
      <c r="A272" s="2">
        <v>271</v>
      </c>
      <c r="B272">
        <v>-14.247108095209114</v>
      </c>
      <c r="C272">
        <f t="shared" si="4"/>
        <v>0.0017274692048114303</v>
      </c>
    </row>
    <row r="273" spans="1:3" ht="15">
      <c r="A273" s="2">
        <v>272</v>
      </c>
      <c r="B273">
        <v>-12.64614354247351</v>
      </c>
      <c r="C273">
        <f t="shared" si="4"/>
        <v>0.001736149954584352</v>
      </c>
    </row>
    <row r="274" spans="1:3" ht="15">
      <c r="A274" s="2">
        <v>273</v>
      </c>
      <c r="B274">
        <v>5.1741146712302</v>
      </c>
      <c r="C274">
        <f t="shared" si="4"/>
        <v>0.0017448743262154292</v>
      </c>
    </row>
    <row r="275" spans="1:3" ht="15">
      <c r="A275" s="2">
        <v>274</v>
      </c>
      <c r="B275">
        <v>-51.67540564914634</v>
      </c>
      <c r="C275">
        <f t="shared" si="4"/>
        <v>0.0017536425389099788</v>
      </c>
    </row>
    <row r="276" spans="1:3" ht="15">
      <c r="A276" s="2">
        <v>275</v>
      </c>
      <c r="B276">
        <v>-51.247271496773465</v>
      </c>
      <c r="C276">
        <f t="shared" si="4"/>
        <v>0.0017624548129748536</v>
      </c>
    </row>
    <row r="277" spans="1:3" ht="15">
      <c r="A277" s="2">
        <v>276</v>
      </c>
      <c r="B277">
        <v>18.16138998306633</v>
      </c>
      <c r="C277">
        <f t="shared" si="4"/>
        <v>0.0017713113698239731</v>
      </c>
    </row>
    <row r="278" spans="1:3" ht="15">
      <c r="A278" s="2">
        <v>277</v>
      </c>
      <c r="B278">
        <v>-60.218488842054285</v>
      </c>
      <c r="C278">
        <f t="shared" si="4"/>
        <v>0.0017802124319838924</v>
      </c>
    </row>
    <row r="279" spans="1:3" ht="15">
      <c r="A279" s="2">
        <v>278</v>
      </c>
      <c r="B279">
        <v>-7.154796473076203</v>
      </c>
      <c r="C279">
        <f t="shared" si="4"/>
        <v>0.0017891582230993896</v>
      </c>
    </row>
    <row r="280" spans="1:3" ht="15">
      <c r="A280" s="2">
        <v>279</v>
      </c>
      <c r="B280">
        <v>72.2878013762147</v>
      </c>
      <c r="C280">
        <f t="shared" si="4"/>
        <v>0.0017981489679390855</v>
      </c>
    </row>
    <row r="281" spans="1:3" ht="15">
      <c r="A281" s="2">
        <v>280</v>
      </c>
      <c r="B281">
        <v>65.26004699337864</v>
      </c>
      <c r="C281">
        <f t="shared" si="4"/>
        <v>0.0018071848924010904</v>
      </c>
    </row>
    <row r="282" spans="1:3" ht="15">
      <c r="A282" s="2">
        <v>281</v>
      </c>
      <c r="B282">
        <v>-9.27628732762605</v>
      </c>
      <c r="C282">
        <f t="shared" si="4"/>
        <v>0.0018162662235186836</v>
      </c>
    </row>
    <row r="283" spans="1:3" ht="15">
      <c r="A283" s="2">
        <v>282</v>
      </c>
      <c r="B283">
        <v>22.790341499967326</v>
      </c>
      <c r="C283">
        <f t="shared" si="4"/>
        <v>0.0018253931894660139</v>
      </c>
    </row>
    <row r="284" spans="1:3" ht="15">
      <c r="A284" s="2">
        <v>283</v>
      </c>
      <c r="B284">
        <v>181.41809922627363</v>
      </c>
      <c r="C284">
        <f t="shared" si="4"/>
        <v>0.001834566019563833</v>
      </c>
    </row>
    <row r="285" spans="1:3" ht="15">
      <c r="A285" s="2">
        <v>284</v>
      </c>
      <c r="B285">
        <v>76.73964148818595</v>
      </c>
      <c r="C285">
        <f t="shared" si="4"/>
        <v>0.0018437849442852594</v>
      </c>
    </row>
    <row r="286" spans="1:3" ht="15">
      <c r="A286" s="2">
        <v>285</v>
      </c>
      <c r="B286">
        <v>-66.825380293536</v>
      </c>
      <c r="C286">
        <f t="shared" si="4"/>
        <v>0.001853050195261567</v>
      </c>
    </row>
    <row r="287" spans="1:3" ht="15">
      <c r="A287" s="2">
        <v>286</v>
      </c>
      <c r="B287">
        <v>31.557339346703884</v>
      </c>
      <c r="C287">
        <f t="shared" si="4"/>
        <v>0.0018623620052880072</v>
      </c>
    </row>
    <row r="288" spans="1:3" ht="15">
      <c r="A288" s="2">
        <v>287</v>
      </c>
      <c r="B288">
        <v>-48.68553626378707</v>
      </c>
      <c r="C288">
        <f t="shared" si="4"/>
        <v>0.0018717206083296556</v>
      </c>
    </row>
    <row r="289" spans="1:3" ht="15">
      <c r="A289" s="2">
        <v>288</v>
      </c>
      <c r="B289">
        <v>-111.40909547130832</v>
      </c>
      <c r="C289">
        <f t="shared" si="4"/>
        <v>0.0018811262395272918</v>
      </c>
    </row>
    <row r="290" spans="1:3" ht="15">
      <c r="A290" s="2">
        <v>289</v>
      </c>
      <c r="B290">
        <v>-68.99521435585666</v>
      </c>
      <c r="C290">
        <f t="shared" si="4"/>
        <v>0.0018905791352033085</v>
      </c>
    </row>
    <row r="291" spans="1:3" ht="15">
      <c r="A291" s="2">
        <v>290</v>
      </c>
      <c r="B291">
        <v>54.624909369002125</v>
      </c>
      <c r="C291">
        <f t="shared" si="4"/>
        <v>0.0019000795328676465</v>
      </c>
    </row>
    <row r="292" spans="1:3" ht="15">
      <c r="A292" s="2">
        <v>291</v>
      </c>
      <c r="B292">
        <v>-86.07955436368866</v>
      </c>
      <c r="C292">
        <f t="shared" si="4"/>
        <v>0.0019096276712237655</v>
      </c>
    </row>
    <row r="293" spans="1:3" ht="15">
      <c r="A293" s="2">
        <v>292</v>
      </c>
      <c r="B293">
        <v>168.61240193648155</v>
      </c>
      <c r="C293">
        <f t="shared" si="4"/>
        <v>0.0019192237901746382</v>
      </c>
    </row>
    <row r="294" spans="1:3" ht="15">
      <c r="A294" s="2">
        <v>293</v>
      </c>
      <c r="B294">
        <v>60.92385295212989</v>
      </c>
      <c r="C294">
        <f t="shared" si="4"/>
        <v>0.0019288681308287825</v>
      </c>
    </row>
    <row r="295" spans="1:3" ht="15">
      <c r="A295" s="2">
        <v>294</v>
      </c>
      <c r="B295">
        <v>83.35505494821336</v>
      </c>
      <c r="C295">
        <f t="shared" si="4"/>
        <v>0.001938560935506314</v>
      </c>
    </row>
    <row r="296" spans="1:3" ht="15">
      <c r="A296" s="2">
        <v>295</v>
      </c>
      <c r="B296">
        <v>-42.97431149647491</v>
      </c>
      <c r="C296">
        <f t="shared" si="4"/>
        <v>0.001948302447745039</v>
      </c>
    </row>
    <row r="297" spans="1:3" ht="15">
      <c r="A297" s="2">
        <v>296</v>
      </c>
      <c r="B297">
        <v>170.70017585276037</v>
      </c>
      <c r="C297">
        <f t="shared" si="4"/>
        <v>0.001958092912306572</v>
      </c>
    </row>
    <row r="298" spans="1:3" ht="15">
      <c r="A298" s="2">
        <v>297</v>
      </c>
      <c r="B298">
        <v>61.12011159407302</v>
      </c>
      <c r="C298">
        <f t="shared" si="4"/>
        <v>0.0019679325751824845</v>
      </c>
    </row>
    <row r="299" spans="1:3" ht="15">
      <c r="A299" s="2">
        <v>298</v>
      </c>
      <c r="B299">
        <v>146.5391619926031</v>
      </c>
      <c r="C299">
        <f t="shared" si="4"/>
        <v>0.001977821683600487</v>
      </c>
    </row>
    <row r="300" spans="1:3" ht="15">
      <c r="A300" s="2">
        <v>299</v>
      </c>
      <c r="B300">
        <v>48.74596824037144</v>
      </c>
      <c r="C300">
        <f t="shared" si="4"/>
        <v>0.0019877604860306397</v>
      </c>
    </row>
    <row r="301" spans="1:3" ht="15">
      <c r="A301" s="2">
        <v>300</v>
      </c>
      <c r="B301">
        <v>-101.34350201966663</v>
      </c>
      <c r="C301">
        <f t="shared" si="4"/>
        <v>0.0019977492321915985</v>
      </c>
    </row>
    <row r="302" spans="1:3" ht="15">
      <c r="A302" s="2">
        <v>301</v>
      </c>
      <c r="B302">
        <v>-72.78829127855715</v>
      </c>
      <c r="C302">
        <f t="shared" si="4"/>
        <v>0.0020077881730568826</v>
      </c>
    </row>
    <row r="303" spans="1:3" ht="15">
      <c r="A303" s="2">
        <v>302</v>
      </c>
      <c r="B303">
        <v>93.054601984295</v>
      </c>
      <c r="C303">
        <f t="shared" si="4"/>
        <v>0.002017877560861188</v>
      </c>
    </row>
    <row r="304" spans="1:3" ht="15">
      <c r="A304" s="2">
        <v>303</v>
      </c>
      <c r="B304">
        <v>50.042264995336154</v>
      </c>
      <c r="C304">
        <f t="shared" si="4"/>
        <v>0.002028017649106722</v>
      </c>
    </row>
    <row r="305" spans="1:3" ht="15">
      <c r="A305" s="2">
        <v>304</v>
      </c>
      <c r="B305">
        <v>178.8126880088439</v>
      </c>
      <c r="C305">
        <f t="shared" si="4"/>
        <v>0.00203820869256957</v>
      </c>
    </row>
    <row r="306" spans="1:3" ht="15">
      <c r="A306" s="2">
        <v>305</v>
      </c>
      <c r="B306">
        <v>-103.87171966827736</v>
      </c>
      <c r="C306">
        <f t="shared" si="4"/>
        <v>0.0020484509473061</v>
      </c>
    </row>
    <row r="307" spans="1:3" ht="15">
      <c r="A307" s="2">
        <v>306</v>
      </c>
      <c r="B307">
        <v>211.79666947861006</v>
      </c>
      <c r="C307">
        <f t="shared" si="4"/>
        <v>0.0020587446706593973</v>
      </c>
    </row>
    <row r="308" spans="1:3" ht="15">
      <c r="A308" s="2">
        <v>307</v>
      </c>
      <c r="B308">
        <v>-91.21664310384222</v>
      </c>
      <c r="C308">
        <f t="shared" si="4"/>
        <v>0.0020690901212657258</v>
      </c>
    </row>
    <row r="309" spans="1:3" ht="15">
      <c r="A309" s="2">
        <v>308</v>
      </c>
      <c r="B309">
        <v>-55.31061398288148</v>
      </c>
      <c r="C309">
        <f t="shared" si="4"/>
        <v>0.002079487559061031</v>
      </c>
    </row>
    <row r="310" spans="1:3" ht="15">
      <c r="A310" s="2">
        <v>309</v>
      </c>
      <c r="B310">
        <v>-197.33333239560488</v>
      </c>
      <c r="C310">
        <f t="shared" si="4"/>
        <v>0.0020899372452874683</v>
      </c>
    </row>
    <row r="311" spans="1:3" ht="15">
      <c r="A311" s="2">
        <v>310</v>
      </c>
      <c r="B311">
        <v>-81.25742345041726</v>
      </c>
      <c r="C311">
        <f t="shared" si="4"/>
        <v>0.002100439442499968</v>
      </c>
    </row>
    <row r="312" spans="1:3" ht="15">
      <c r="A312" s="2">
        <v>311</v>
      </c>
      <c r="B312">
        <v>-91.89729938277014</v>
      </c>
      <c r="C312">
        <f t="shared" si="4"/>
        <v>0.002110994414572833</v>
      </c>
    </row>
    <row r="313" spans="1:3" ht="15">
      <c r="A313" s="2">
        <v>312</v>
      </c>
      <c r="B313">
        <v>52.34651734206636</v>
      </c>
      <c r="C313">
        <f t="shared" si="4"/>
        <v>0.0021216024267063645</v>
      </c>
    </row>
    <row r="314" spans="1:3" ht="15">
      <c r="A314" s="2">
        <v>313</v>
      </c>
      <c r="B314">
        <v>86.96844757636791</v>
      </c>
      <c r="C314">
        <f t="shared" si="4"/>
        <v>0.0021322637454335314</v>
      </c>
    </row>
    <row r="315" spans="1:3" ht="15">
      <c r="A315" s="2">
        <v>314</v>
      </c>
      <c r="B315">
        <v>-180.8793454428378</v>
      </c>
      <c r="C315">
        <f t="shared" si="4"/>
        <v>0.0021429786386266652</v>
      </c>
    </row>
    <row r="316" spans="1:3" ht="15">
      <c r="A316" s="2">
        <v>315</v>
      </c>
      <c r="B316">
        <v>-84.83155482295479</v>
      </c>
      <c r="C316">
        <f t="shared" si="4"/>
        <v>0.002153747375504186</v>
      </c>
    </row>
    <row r="317" spans="1:3" ht="15">
      <c r="A317" s="2">
        <v>316</v>
      </c>
      <c r="B317">
        <v>-52.02404723930158</v>
      </c>
      <c r="C317">
        <f t="shared" si="4"/>
        <v>0.0021645702266373727</v>
      </c>
    </row>
    <row r="318" spans="1:3" ht="15">
      <c r="A318" s="2">
        <v>317</v>
      </c>
      <c r="B318">
        <v>-36.20470844967349</v>
      </c>
      <c r="C318">
        <f t="shared" si="4"/>
        <v>0.0021754474639571588</v>
      </c>
    </row>
    <row r="319" spans="1:3" ht="15">
      <c r="A319" s="2">
        <v>318</v>
      </c>
      <c r="B319">
        <v>88.20513912655588</v>
      </c>
      <c r="C319">
        <f t="shared" si="4"/>
        <v>0.0021863793607609637</v>
      </c>
    </row>
    <row r="320" spans="1:3" ht="15">
      <c r="A320" s="2">
        <v>319</v>
      </c>
      <c r="B320">
        <v>-11.980967279361721</v>
      </c>
      <c r="C320">
        <f t="shared" si="4"/>
        <v>0.002197366191719561</v>
      </c>
    </row>
    <row r="321" spans="1:3" ht="15">
      <c r="A321" s="2">
        <v>320</v>
      </c>
      <c r="B321">
        <v>152.58858316803526</v>
      </c>
      <c r="C321">
        <f t="shared" si="4"/>
        <v>0.002208408232883981</v>
      </c>
    </row>
    <row r="322" spans="1:3" ht="15">
      <c r="A322" s="2">
        <v>321</v>
      </c>
      <c r="B322">
        <v>37.49050273319881</v>
      </c>
      <c r="C322">
        <f t="shared" si="4"/>
        <v>0.002219505761692443</v>
      </c>
    </row>
    <row r="323" spans="1:3" ht="15">
      <c r="A323" s="2">
        <v>322</v>
      </c>
      <c r="B323">
        <v>157.9380677089266</v>
      </c>
      <c r="C323">
        <f aca="true" t="shared" si="5" ref="C323:C386">($F$2^(500-A323))*(1-$F$2)/(1-$F$2^500)</f>
        <v>0.00223065905697733</v>
      </c>
    </row>
    <row r="324" spans="1:3" ht="15">
      <c r="A324" s="2">
        <v>323</v>
      </c>
      <c r="B324">
        <v>-14.046661979657074</v>
      </c>
      <c r="C324">
        <f t="shared" si="5"/>
        <v>0.0022418683989721905</v>
      </c>
    </row>
    <row r="325" spans="1:3" ht="15">
      <c r="A325" s="2">
        <v>324</v>
      </c>
      <c r="B325">
        <v>30.62576974034164</v>
      </c>
      <c r="C325">
        <f t="shared" si="5"/>
        <v>0.0022531340693187846</v>
      </c>
    </row>
    <row r="326" spans="1:3" ht="15">
      <c r="A326" s="2">
        <v>325</v>
      </c>
      <c r="B326">
        <v>-43.48501519997444</v>
      </c>
      <c r="C326">
        <f t="shared" si="5"/>
        <v>0.0022644563510741556</v>
      </c>
    </row>
    <row r="327" spans="1:3" ht="15">
      <c r="A327" s="2">
        <v>326</v>
      </c>
      <c r="B327">
        <v>-150.3094949010956</v>
      </c>
      <c r="C327">
        <f t="shared" si="5"/>
        <v>0.0022758355287177444</v>
      </c>
    </row>
    <row r="328" spans="1:3" ht="15">
      <c r="A328" s="2">
        <v>327</v>
      </c>
      <c r="B328">
        <v>-47.37193042227955</v>
      </c>
      <c r="C328">
        <f t="shared" si="5"/>
        <v>0.0022872718881585367</v>
      </c>
    </row>
    <row r="329" spans="1:3" ht="15">
      <c r="A329" s="2">
        <v>328</v>
      </c>
      <c r="B329">
        <v>40.82788511659237</v>
      </c>
      <c r="C329">
        <f t="shared" si="5"/>
        <v>0.0022987657167422484</v>
      </c>
    </row>
    <row r="330" spans="1:3" ht="15">
      <c r="A330" s="2">
        <v>329</v>
      </c>
      <c r="B330">
        <v>341.3660192292664</v>
      </c>
      <c r="C330">
        <f t="shared" si="5"/>
        <v>0.0023103173032585408</v>
      </c>
    </row>
    <row r="331" spans="1:3" ht="15">
      <c r="A331" s="2">
        <v>330</v>
      </c>
      <c r="B331">
        <v>22.388037836613876</v>
      </c>
      <c r="C331">
        <f t="shared" si="5"/>
        <v>0.0023219269379482817</v>
      </c>
    </row>
    <row r="332" spans="1:3" ht="15">
      <c r="A332" s="2">
        <v>331</v>
      </c>
      <c r="B332">
        <v>52.7626834880939</v>
      </c>
      <c r="C332">
        <f t="shared" si="5"/>
        <v>0.002333594912510836</v>
      </c>
    </row>
    <row r="333" spans="1:3" ht="15">
      <c r="A333" s="2">
        <v>332</v>
      </c>
      <c r="B333">
        <v>-5.656032970626256</v>
      </c>
      <c r="C333">
        <f t="shared" si="5"/>
        <v>0.002345321520111393</v>
      </c>
    </row>
    <row r="334" spans="1:3" ht="15">
      <c r="A334" s="2">
        <v>333</v>
      </c>
      <c r="B334">
        <v>22.269964623339547</v>
      </c>
      <c r="C334">
        <f t="shared" si="5"/>
        <v>0.0023571070553883348</v>
      </c>
    </row>
    <row r="335" spans="1:3" ht="15">
      <c r="A335" s="2">
        <v>334</v>
      </c>
      <c r="B335">
        <v>130.70505419577785</v>
      </c>
      <c r="C335">
        <f t="shared" si="5"/>
        <v>0.002368951814460638</v>
      </c>
    </row>
    <row r="336" spans="1:3" ht="15">
      <c r="A336" s="2">
        <v>335</v>
      </c>
      <c r="B336">
        <v>160.73679755421654</v>
      </c>
      <c r="C336">
        <f t="shared" si="5"/>
        <v>0.002380856094935315</v>
      </c>
    </row>
    <row r="337" spans="1:3" ht="15">
      <c r="A337" s="2">
        <v>336</v>
      </c>
      <c r="B337">
        <v>124.20566396174945</v>
      </c>
      <c r="C337">
        <f t="shared" si="5"/>
        <v>0.0023928201959148893</v>
      </c>
    </row>
    <row r="338" spans="1:3" ht="15">
      <c r="A338" s="2">
        <v>337</v>
      </c>
      <c r="B338">
        <v>90.6953490320193</v>
      </c>
      <c r="C338">
        <f t="shared" si="5"/>
        <v>0.002404844418004914</v>
      </c>
    </row>
    <row r="339" spans="1:3" ht="15">
      <c r="A339" s="2">
        <v>338</v>
      </c>
      <c r="B339">
        <v>21.31349572138606</v>
      </c>
      <c r="C339">
        <f t="shared" si="5"/>
        <v>0.0024169290633215207</v>
      </c>
    </row>
    <row r="340" spans="1:3" ht="15">
      <c r="A340" s="2">
        <v>339</v>
      </c>
      <c r="B340">
        <v>359.43987727389685</v>
      </c>
      <c r="C340">
        <f t="shared" si="5"/>
        <v>0.002429074435499016</v>
      </c>
    </row>
    <row r="341" spans="1:3" ht="15">
      <c r="A341" s="2">
        <v>340</v>
      </c>
      <c r="B341">
        <v>-29.768047476538413</v>
      </c>
      <c r="C341">
        <f t="shared" si="5"/>
        <v>0.002441280839697504</v>
      </c>
    </row>
    <row r="342" spans="1:3" ht="15">
      <c r="A342" s="2">
        <v>341</v>
      </c>
      <c r="B342">
        <v>-279.06480057197587</v>
      </c>
      <c r="C342">
        <f t="shared" si="5"/>
        <v>0.0024535485826105564</v>
      </c>
    </row>
    <row r="343" spans="1:3" ht="15">
      <c r="A343" s="2">
        <v>342</v>
      </c>
      <c r="B343">
        <v>-15.502460763411364</v>
      </c>
      <c r="C343">
        <f t="shared" si="5"/>
        <v>0.002465877972472921</v>
      </c>
    </row>
    <row r="344" spans="1:3" ht="15">
      <c r="A344" s="2">
        <v>343</v>
      </c>
      <c r="B344">
        <v>68.57529316075306</v>
      </c>
      <c r="C344">
        <f t="shared" si="5"/>
        <v>0.0024782693190682627</v>
      </c>
    </row>
    <row r="345" spans="1:3" ht="15">
      <c r="A345" s="2">
        <v>344</v>
      </c>
      <c r="B345">
        <v>-160.00139076630512</v>
      </c>
      <c r="C345">
        <f t="shared" si="5"/>
        <v>0.002490722933736947</v>
      </c>
    </row>
    <row r="346" spans="1:3" ht="15">
      <c r="A346" s="2">
        <v>345</v>
      </c>
      <c r="B346">
        <v>70.02112984884297</v>
      </c>
      <c r="C346">
        <f t="shared" si="5"/>
        <v>0.002503239129383866</v>
      </c>
    </row>
    <row r="347" spans="1:3" ht="15">
      <c r="A347" s="2">
        <v>346</v>
      </c>
      <c r="B347">
        <v>-124.86487297183157</v>
      </c>
      <c r="C347">
        <f t="shared" si="5"/>
        <v>0.002515818220486298</v>
      </c>
    </row>
    <row r="348" spans="1:3" ht="15">
      <c r="A348" s="2">
        <v>347</v>
      </c>
      <c r="B348">
        <v>-113.78865727838456</v>
      </c>
      <c r="C348">
        <f t="shared" si="5"/>
        <v>0.002528460523101807</v>
      </c>
    </row>
    <row r="349" spans="1:3" ht="15">
      <c r="A349" s="2">
        <v>348</v>
      </c>
      <c r="B349">
        <v>-17.43042290975609</v>
      </c>
      <c r="C349">
        <f t="shared" si="5"/>
        <v>0.0025411663548761875</v>
      </c>
    </row>
    <row r="350" spans="1:3" ht="15">
      <c r="A350" s="2">
        <v>349</v>
      </c>
      <c r="B350">
        <v>251.94307267510158</v>
      </c>
      <c r="C350">
        <f t="shared" si="5"/>
        <v>0.002553936035051445</v>
      </c>
    </row>
    <row r="351" spans="1:3" ht="15">
      <c r="A351" s="2">
        <v>350</v>
      </c>
      <c r="B351">
        <v>103.17340494146993</v>
      </c>
      <c r="C351">
        <f t="shared" si="5"/>
        <v>0.0025667698844738145</v>
      </c>
    </row>
    <row r="352" spans="1:3" ht="15">
      <c r="A352" s="2">
        <v>351</v>
      </c>
      <c r="B352">
        <v>64.63371328976791</v>
      </c>
      <c r="C352">
        <f t="shared" si="5"/>
        <v>0.002579668225601823</v>
      </c>
    </row>
    <row r="353" spans="1:3" ht="15">
      <c r="A353" s="2">
        <v>352</v>
      </c>
      <c r="B353">
        <v>21.547782564932277</v>
      </c>
      <c r="C353">
        <f t="shared" si="5"/>
        <v>0.002592631382514395</v>
      </c>
    </row>
    <row r="354" spans="1:3" ht="15">
      <c r="A354" s="2">
        <v>353</v>
      </c>
      <c r="B354">
        <v>-156.71261000021514</v>
      </c>
      <c r="C354">
        <f t="shared" si="5"/>
        <v>0.0026056596809189898</v>
      </c>
    </row>
    <row r="355" spans="1:3" ht="15">
      <c r="A355" s="2">
        <v>354</v>
      </c>
      <c r="B355">
        <v>-52.78528619417375</v>
      </c>
      <c r="C355">
        <f t="shared" si="5"/>
        <v>0.002618753448159789</v>
      </c>
    </row>
    <row r="356" spans="1:3" ht="15">
      <c r="A356" s="2">
        <v>355</v>
      </c>
      <c r="B356">
        <v>-29.831853850904736</v>
      </c>
      <c r="C356">
        <f t="shared" si="5"/>
        <v>0.0026319130132259187</v>
      </c>
    </row>
    <row r="357" spans="1:3" ht="15">
      <c r="A357" s="2">
        <v>356</v>
      </c>
      <c r="B357">
        <v>74.53753329026404</v>
      </c>
      <c r="C357">
        <f t="shared" si="5"/>
        <v>0.002645138706759717</v>
      </c>
    </row>
    <row r="358" spans="1:3" ht="15">
      <c r="A358" s="2">
        <v>357</v>
      </c>
      <c r="B358">
        <v>-133.15028567416812</v>
      </c>
      <c r="C358">
        <f t="shared" si="5"/>
        <v>0.0026584308610650424</v>
      </c>
    </row>
    <row r="359" spans="1:3" ht="15">
      <c r="A359" s="2">
        <v>358</v>
      </c>
      <c r="B359">
        <v>87.66490547849389</v>
      </c>
      <c r="C359">
        <f t="shared" si="5"/>
        <v>0.002671789810115621</v>
      </c>
    </row>
    <row r="360" spans="1:3" ht="15">
      <c r="A360" s="2">
        <v>359</v>
      </c>
      <c r="B360">
        <v>-39.98389567591039</v>
      </c>
      <c r="C360">
        <f t="shared" si="5"/>
        <v>0.0026852158895634376</v>
      </c>
    </row>
    <row r="361" spans="1:3" ht="15">
      <c r="A361" s="2">
        <v>360</v>
      </c>
      <c r="B361">
        <v>25.107606896435755</v>
      </c>
      <c r="C361">
        <f t="shared" si="5"/>
        <v>0.0026987094367471732</v>
      </c>
    </row>
    <row r="362" spans="1:3" ht="15">
      <c r="A362" s="2">
        <v>361</v>
      </c>
      <c r="B362">
        <v>-198.65510997935053</v>
      </c>
      <c r="C362">
        <f t="shared" si="5"/>
        <v>0.0027122707907006765</v>
      </c>
    </row>
    <row r="363" spans="1:3" ht="15">
      <c r="A363" s="2">
        <v>362</v>
      </c>
      <c r="B363">
        <v>-78.47674280544197</v>
      </c>
      <c r="C363">
        <f t="shared" si="5"/>
        <v>0.002725900292161484</v>
      </c>
    </row>
    <row r="364" spans="1:3" ht="15">
      <c r="A364" s="2">
        <v>363</v>
      </c>
      <c r="B364">
        <v>-26.610778013198797</v>
      </c>
      <c r="C364">
        <f t="shared" si="5"/>
        <v>0.0027395982835793807</v>
      </c>
    </row>
    <row r="365" spans="1:3" ht="15">
      <c r="A365" s="2">
        <v>364</v>
      </c>
      <c r="B365">
        <v>125.95269111420566</v>
      </c>
      <c r="C365">
        <f t="shared" si="5"/>
        <v>0.002753365109125006</v>
      </c>
    </row>
    <row r="366" spans="1:3" ht="15">
      <c r="A366" s="2">
        <v>365</v>
      </c>
      <c r="B366">
        <v>202.97034770736718</v>
      </c>
      <c r="C366">
        <f t="shared" si="5"/>
        <v>0.002767201114698499</v>
      </c>
    </row>
    <row r="367" spans="1:3" ht="15">
      <c r="A367" s="2">
        <v>366</v>
      </c>
      <c r="B367">
        <v>135.76732429453114</v>
      </c>
      <c r="C367">
        <f t="shared" si="5"/>
        <v>0.00278110664793819</v>
      </c>
    </row>
    <row r="368" spans="1:3" ht="15">
      <c r="A368" s="2">
        <v>367</v>
      </c>
      <c r="B368">
        <v>55.01825168313735</v>
      </c>
      <c r="C368">
        <f t="shared" si="5"/>
        <v>0.0027950820582293367</v>
      </c>
    </row>
    <row r="369" spans="1:3" ht="15">
      <c r="A369" s="2">
        <v>368</v>
      </c>
      <c r="B369">
        <v>-72.22292168664171</v>
      </c>
      <c r="C369">
        <f t="shared" si="5"/>
        <v>0.002809127696712901</v>
      </c>
    </row>
    <row r="370" spans="1:3" ht="15">
      <c r="A370" s="2">
        <v>369</v>
      </c>
      <c r="B370">
        <v>93.6409331185223</v>
      </c>
      <c r="C370">
        <f t="shared" si="5"/>
        <v>0.0028232439162943724</v>
      </c>
    </row>
    <row r="371" spans="1:3" ht="15">
      <c r="A371" s="2">
        <v>370</v>
      </c>
      <c r="B371">
        <v>161.43627153171292</v>
      </c>
      <c r="C371">
        <f t="shared" si="5"/>
        <v>0.0028374310716526353</v>
      </c>
    </row>
    <row r="372" spans="1:3" ht="15">
      <c r="A372" s="2">
        <v>371</v>
      </c>
      <c r="B372">
        <v>139.37261632280752</v>
      </c>
      <c r="C372">
        <f t="shared" si="5"/>
        <v>0.00285168951924888</v>
      </c>
    </row>
    <row r="373" spans="1:3" ht="15">
      <c r="A373" s="2">
        <v>372</v>
      </c>
      <c r="B373">
        <v>-208.0535101877722</v>
      </c>
      <c r="C373">
        <f t="shared" si="5"/>
        <v>0.0028660196173355577</v>
      </c>
    </row>
    <row r="374" spans="1:3" ht="15">
      <c r="A374" s="2">
        <v>373</v>
      </c>
      <c r="B374">
        <v>-77.06543231862815</v>
      </c>
      <c r="C374">
        <f t="shared" si="5"/>
        <v>0.0028804217259653844</v>
      </c>
    </row>
    <row r="375" spans="1:3" ht="15">
      <c r="A375" s="2">
        <v>374</v>
      </c>
      <c r="B375">
        <v>112.65406371522658</v>
      </c>
      <c r="C375">
        <f t="shared" si="5"/>
        <v>0.0028948962070003866</v>
      </c>
    </row>
    <row r="376" spans="1:3" ht="15">
      <c r="A376" s="2">
        <v>375</v>
      </c>
      <c r="B376">
        <v>135.16916462614608</v>
      </c>
      <c r="C376">
        <f t="shared" si="5"/>
        <v>0.002909443424120992</v>
      </c>
    </row>
    <row r="377" spans="1:3" ht="15">
      <c r="A377" s="2">
        <v>376</v>
      </c>
      <c r="B377">
        <v>217.9450554496143</v>
      </c>
      <c r="C377">
        <f t="shared" si="5"/>
        <v>0.0029240637428351673</v>
      </c>
    </row>
    <row r="378" spans="1:3" ht="15">
      <c r="A378" s="2">
        <v>377</v>
      </c>
      <c r="B378">
        <v>-310.6863216948841</v>
      </c>
      <c r="C378">
        <f t="shared" si="5"/>
        <v>0.0029387575304876045</v>
      </c>
    </row>
    <row r="379" spans="1:3" ht="15">
      <c r="A379" s="2">
        <v>378</v>
      </c>
      <c r="B379">
        <v>83.07412544401814</v>
      </c>
      <c r="C379">
        <f t="shared" si="5"/>
        <v>0.0029535251562689494</v>
      </c>
    </row>
    <row r="380" spans="1:3" ht="15">
      <c r="A380" s="2">
        <v>379</v>
      </c>
      <c r="B380">
        <v>-329.6962020091669</v>
      </c>
      <c r="C380">
        <f t="shared" si="5"/>
        <v>0.0029683669912250747</v>
      </c>
    </row>
    <row r="381" spans="1:3" ht="15">
      <c r="A381" s="2">
        <v>380</v>
      </c>
      <c r="B381">
        <v>59.48039335192152</v>
      </c>
      <c r="C381">
        <f t="shared" si="5"/>
        <v>0.002983283408266407</v>
      </c>
    </row>
    <row r="382" spans="1:3" ht="15">
      <c r="A382" s="2">
        <v>381</v>
      </c>
      <c r="B382">
        <v>15.404359426414885</v>
      </c>
      <c r="C382">
        <f t="shared" si="5"/>
        <v>0.002998274782177294</v>
      </c>
    </row>
    <row r="383" spans="1:3" ht="15">
      <c r="A383" s="2">
        <v>382</v>
      </c>
      <c r="B383">
        <v>11.635949517378322</v>
      </c>
      <c r="C383">
        <f t="shared" si="5"/>
        <v>0.003013341489625421</v>
      </c>
    </row>
    <row r="384" spans="1:3" ht="15">
      <c r="A384" s="2">
        <v>383</v>
      </c>
      <c r="B384">
        <v>23.56452750846438</v>
      </c>
      <c r="C384">
        <f t="shared" si="5"/>
        <v>0.0030284839091712767</v>
      </c>
    </row>
    <row r="385" spans="1:3" ht="15">
      <c r="A385" s="2">
        <v>384</v>
      </c>
      <c r="B385">
        <v>-261.53613393730484</v>
      </c>
      <c r="C385">
        <f t="shared" si="5"/>
        <v>0.0030437024212776657</v>
      </c>
    </row>
    <row r="386" spans="1:3" ht="15">
      <c r="A386" s="2">
        <v>385</v>
      </c>
      <c r="B386">
        <v>-111.74742098427305</v>
      </c>
      <c r="C386">
        <f t="shared" si="5"/>
        <v>0.003058997408319261</v>
      </c>
    </row>
    <row r="387" spans="1:3" ht="15">
      <c r="A387" s="2">
        <v>386</v>
      </c>
      <c r="B387">
        <v>-18.456026038935306</v>
      </c>
      <c r="C387">
        <f aca="true" t="shared" si="6" ref="C387:C450">($F$2^(500-A387))*(1-$F$2)/(1-$F$2^500)</f>
        <v>0.0030743692545922223</v>
      </c>
    </row>
    <row r="388" spans="1:3" ht="15">
      <c r="A388" s="2">
        <v>387</v>
      </c>
      <c r="B388">
        <v>-11.373592071420717</v>
      </c>
      <c r="C388">
        <f t="shared" si="6"/>
        <v>0.003089818346323842</v>
      </c>
    </row>
    <row r="389" spans="1:3" ht="15">
      <c r="A389" s="2">
        <v>388</v>
      </c>
      <c r="B389">
        <v>-67.64935591826179</v>
      </c>
      <c r="C389">
        <f t="shared" si="6"/>
        <v>0.0031053450716822533</v>
      </c>
    </row>
    <row r="390" spans="1:3" ht="15">
      <c r="A390" s="2">
        <v>389</v>
      </c>
      <c r="B390">
        <v>59.846905307767884</v>
      </c>
      <c r="C390">
        <f t="shared" si="6"/>
        <v>0.0031209498207861843</v>
      </c>
    </row>
    <row r="391" spans="1:3" ht="15">
      <c r="A391" s="2">
        <v>390</v>
      </c>
      <c r="B391">
        <v>47.38619381582612</v>
      </c>
      <c r="C391">
        <f t="shared" si="6"/>
        <v>0.0031366329857147584</v>
      </c>
    </row>
    <row r="392" spans="1:3" ht="15">
      <c r="A392" s="2">
        <v>391</v>
      </c>
      <c r="B392">
        <v>20.553282342012608</v>
      </c>
      <c r="C392">
        <f t="shared" si="6"/>
        <v>0.003152394960517345</v>
      </c>
    </row>
    <row r="393" spans="1:3" ht="15">
      <c r="A393" s="2">
        <v>392</v>
      </c>
      <c r="B393">
        <v>70.75563972501186</v>
      </c>
      <c r="C393">
        <f t="shared" si="6"/>
        <v>0.0031682361412234622</v>
      </c>
    </row>
    <row r="394" spans="1:3" ht="15">
      <c r="A394" s="2">
        <v>393</v>
      </c>
      <c r="B394">
        <v>107.62715094449231</v>
      </c>
      <c r="C394">
        <f t="shared" si="6"/>
        <v>0.0031841569258527257</v>
      </c>
    </row>
    <row r="395" spans="1:3" ht="15">
      <c r="A395" s="2">
        <v>394</v>
      </c>
      <c r="B395">
        <v>-72.6698228348414</v>
      </c>
      <c r="C395">
        <f t="shared" si="6"/>
        <v>0.00320015771442485</v>
      </c>
    </row>
    <row r="396" spans="1:3" ht="15">
      <c r="A396" s="2">
        <v>395</v>
      </c>
      <c r="B396">
        <v>-193.35290661931322</v>
      </c>
      <c r="C396">
        <f t="shared" si="6"/>
        <v>0.003216238908969698</v>
      </c>
    </row>
    <row r="397" spans="1:3" ht="15">
      <c r="A397" s="2">
        <v>396</v>
      </c>
      <c r="B397">
        <v>-7.552268203960921</v>
      </c>
      <c r="C397">
        <f t="shared" si="6"/>
        <v>0.0032324009135373845</v>
      </c>
    </row>
    <row r="398" spans="1:3" ht="15">
      <c r="A398" s="2">
        <v>397</v>
      </c>
      <c r="B398">
        <v>-142.85406700596104</v>
      </c>
      <c r="C398">
        <f t="shared" si="6"/>
        <v>0.0032486441342084275</v>
      </c>
    </row>
    <row r="399" spans="1:3" ht="15">
      <c r="A399" s="2">
        <v>398</v>
      </c>
      <c r="B399">
        <v>-13.006402114229786</v>
      </c>
      <c r="C399">
        <f t="shared" si="6"/>
        <v>0.0032649689791039473</v>
      </c>
    </row>
    <row r="400" spans="1:3" ht="15">
      <c r="A400" s="2">
        <v>399</v>
      </c>
      <c r="B400">
        <v>71.15044749720255</v>
      </c>
      <c r="C400">
        <f t="shared" si="6"/>
        <v>0.0032813758583959264</v>
      </c>
    </row>
    <row r="401" spans="1:3" ht="15">
      <c r="A401" s="2">
        <v>400</v>
      </c>
      <c r="B401">
        <v>-57.23304499729238</v>
      </c>
      <c r="C401">
        <f t="shared" si="6"/>
        <v>0.003297865184317514</v>
      </c>
    </row>
    <row r="402" spans="1:3" ht="15">
      <c r="A402" s="2">
        <v>401</v>
      </c>
      <c r="B402">
        <v>-1.9505519544545677</v>
      </c>
      <c r="C402">
        <f t="shared" si="6"/>
        <v>0.003314437371173381</v>
      </c>
    </row>
    <row r="403" spans="1:3" ht="15">
      <c r="A403" s="2">
        <v>402</v>
      </c>
      <c r="B403">
        <v>-91.05719856015821</v>
      </c>
      <c r="C403">
        <f t="shared" si="6"/>
        <v>0.0033310928353501314</v>
      </c>
    </row>
    <row r="404" spans="1:3" ht="15">
      <c r="A404" s="2">
        <v>403</v>
      </c>
      <c r="B404">
        <v>-4.663901479403648</v>
      </c>
      <c r="C404">
        <f t="shared" si="6"/>
        <v>0.0033478319953267658</v>
      </c>
    </row>
    <row r="405" spans="1:3" ht="15">
      <c r="A405" s="2">
        <v>404</v>
      </c>
      <c r="B405">
        <v>27.19027701095183</v>
      </c>
      <c r="C405">
        <f t="shared" si="6"/>
        <v>0.003364655271685191</v>
      </c>
    </row>
    <row r="406" spans="1:3" ht="15">
      <c r="A406" s="2">
        <v>405</v>
      </c>
      <c r="B406">
        <v>-180.88038429961853</v>
      </c>
      <c r="C406">
        <f t="shared" si="6"/>
        <v>0.0033815630871207956</v>
      </c>
    </row>
    <row r="407" spans="1:3" ht="15">
      <c r="A407" s="2">
        <v>406</v>
      </c>
      <c r="B407">
        <v>44.0543339940923</v>
      </c>
      <c r="C407">
        <f t="shared" si="6"/>
        <v>0.0033985558664530605</v>
      </c>
    </row>
    <row r="408" spans="1:3" ht="15">
      <c r="A408" s="2">
        <v>407</v>
      </c>
      <c r="B408">
        <v>5.406110185009311</v>
      </c>
      <c r="C408">
        <f t="shared" si="6"/>
        <v>0.0034156340366362425</v>
      </c>
    </row>
    <row r="409" spans="1:3" ht="15">
      <c r="A409" s="2">
        <v>408</v>
      </c>
      <c r="B409">
        <v>129.30180131668385</v>
      </c>
      <c r="C409">
        <f t="shared" si="6"/>
        <v>0.0034327980267700926</v>
      </c>
    </row>
    <row r="410" spans="1:3" ht="15">
      <c r="A410" s="2">
        <v>409</v>
      </c>
      <c r="B410">
        <v>-64.58511379314223</v>
      </c>
      <c r="C410">
        <f t="shared" si="6"/>
        <v>0.003450048268110645</v>
      </c>
    </row>
    <row r="411" spans="1:3" ht="15">
      <c r="A411" s="2">
        <v>410</v>
      </c>
      <c r="B411">
        <v>-17.303391781902974</v>
      </c>
      <c r="C411">
        <f t="shared" si="6"/>
        <v>0.0034673851940810506</v>
      </c>
    </row>
    <row r="412" spans="1:3" ht="15">
      <c r="A412" s="2">
        <v>411</v>
      </c>
      <c r="B412">
        <v>-57.55649250894567</v>
      </c>
      <c r="C412">
        <f t="shared" si="6"/>
        <v>0.003484809240282463</v>
      </c>
    </row>
    <row r="413" spans="1:3" ht="15">
      <c r="A413" s="2">
        <v>412</v>
      </c>
      <c r="B413">
        <v>-65.83218815067812</v>
      </c>
      <c r="C413">
        <f t="shared" si="6"/>
        <v>0.003502320844504988</v>
      </c>
    </row>
    <row r="414" spans="1:3" ht="15">
      <c r="A414" s="2">
        <v>413</v>
      </c>
      <c r="B414">
        <v>-22.920792257491485</v>
      </c>
      <c r="C414">
        <f t="shared" si="6"/>
        <v>0.0035199204467386814</v>
      </c>
    </row>
    <row r="415" spans="1:3" ht="15">
      <c r="A415" s="2">
        <v>414</v>
      </c>
      <c r="B415">
        <v>-66.76258515847803</v>
      </c>
      <c r="C415">
        <f t="shared" si="6"/>
        <v>0.003537608489184604</v>
      </c>
    </row>
    <row r="416" spans="1:3" ht="15">
      <c r="A416" s="2">
        <v>415</v>
      </c>
      <c r="B416">
        <v>180.549135684043</v>
      </c>
      <c r="C416">
        <f t="shared" si="6"/>
        <v>0.003555385416265934</v>
      </c>
    </row>
    <row r="417" spans="1:3" ht="15">
      <c r="A417" s="2">
        <v>416</v>
      </c>
      <c r="B417">
        <v>106.20989851565173</v>
      </c>
      <c r="C417">
        <f t="shared" si="6"/>
        <v>0.0035732516746391297</v>
      </c>
    </row>
    <row r="418" spans="1:3" ht="15">
      <c r="A418" s="2">
        <v>417</v>
      </c>
      <c r="B418">
        <v>-7.496063186274114</v>
      </c>
      <c r="C418">
        <f t="shared" si="6"/>
        <v>0.003591207713205155</v>
      </c>
    </row>
    <row r="419" spans="1:3" ht="15">
      <c r="A419" s="2">
        <v>418</v>
      </c>
      <c r="B419">
        <v>106.0748556772196</v>
      </c>
      <c r="C419">
        <f t="shared" si="6"/>
        <v>0.0036092539831207595</v>
      </c>
    </row>
    <row r="420" spans="1:3" ht="15">
      <c r="A420" s="2">
        <v>419</v>
      </c>
      <c r="B420">
        <v>14.651741140187369</v>
      </c>
      <c r="C420">
        <f t="shared" si="6"/>
        <v>0.0036273909378098075</v>
      </c>
    </row>
    <row r="421" spans="1:3" ht="15">
      <c r="A421" s="2">
        <v>420</v>
      </c>
      <c r="B421">
        <v>-6.744689197916159</v>
      </c>
      <c r="C421">
        <f t="shared" si="6"/>
        <v>0.003645619032974681</v>
      </c>
    </row>
    <row r="422" spans="1:3" ht="15">
      <c r="A422" s="2">
        <v>421</v>
      </c>
      <c r="B422">
        <v>-77.34487708211054</v>
      </c>
      <c r="C422">
        <f t="shared" si="6"/>
        <v>0.00366393872660772</v>
      </c>
    </row>
    <row r="423" spans="1:3" ht="15">
      <c r="A423" s="2">
        <v>422</v>
      </c>
      <c r="B423">
        <v>-28.308266109930628</v>
      </c>
      <c r="C423">
        <f t="shared" si="6"/>
        <v>0.0036823504790027338</v>
      </c>
    </row>
    <row r="424" spans="1:3" ht="15">
      <c r="A424" s="2">
        <v>423</v>
      </c>
      <c r="B424">
        <v>66.9134876635635</v>
      </c>
      <c r="C424">
        <f t="shared" si="6"/>
        <v>0.0037008547527665665</v>
      </c>
    </row>
    <row r="425" spans="1:3" ht="15">
      <c r="A425" s="2">
        <v>424</v>
      </c>
      <c r="B425">
        <v>29.444870667906798</v>
      </c>
      <c r="C425">
        <f t="shared" si="6"/>
        <v>0.0037194520128307203</v>
      </c>
    </row>
    <row r="426" spans="1:3" ht="15">
      <c r="A426" s="2">
        <v>425</v>
      </c>
      <c r="B426">
        <v>29.278334523914964</v>
      </c>
      <c r="C426">
        <f t="shared" si="6"/>
        <v>0.003738142726463035</v>
      </c>
    </row>
    <row r="427" spans="1:3" ht="15">
      <c r="A427" s="2">
        <v>426</v>
      </c>
      <c r="B427">
        <v>-67.02330360578344</v>
      </c>
      <c r="C427">
        <f t="shared" si="6"/>
        <v>0.0037569273632794323</v>
      </c>
    </row>
    <row r="428" spans="1:3" ht="15">
      <c r="A428" s="2">
        <v>427</v>
      </c>
      <c r="B428">
        <v>171.60969384092095</v>
      </c>
      <c r="C428">
        <f t="shared" si="6"/>
        <v>0.00377580639525571</v>
      </c>
    </row>
    <row r="429" spans="1:3" ht="15">
      <c r="A429" s="2">
        <v>428</v>
      </c>
      <c r="B429">
        <v>33.406249857816874</v>
      </c>
      <c r="C429">
        <f t="shared" si="6"/>
        <v>0.003794780296739408</v>
      </c>
    </row>
    <row r="430" spans="1:3" ht="15">
      <c r="A430" s="2">
        <v>429</v>
      </c>
      <c r="B430">
        <v>53.17351944518123</v>
      </c>
      <c r="C430">
        <f t="shared" si="6"/>
        <v>0.0038138495444617164</v>
      </c>
    </row>
    <row r="431" spans="1:3" ht="15">
      <c r="A431" s="2">
        <v>430</v>
      </c>
      <c r="B431">
        <v>118.47273530187158</v>
      </c>
      <c r="C431">
        <f t="shared" si="6"/>
        <v>0.003833014617549464</v>
      </c>
    </row>
    <row r="432" spans="1:3" ht="15">
      <c r="A432" s="2">
        <v>431</v>
      </c>
      <c r="B432">
        <v>-15.223805541407273</v>
      </c>
      <c r="C432">
        <f t="shared" si="6"/>
        <v>0.0038522759975371493</v>
      </c>
    </row>
    <row r="433" spans="1:3" ht="15">
      <c r="A433" s="2">
        <v>432</v>
      </c>
      <c r="B433">
        <v>-75.38408737327336</v>
      </c>
      <c r="C433">
        <f t="shared" si="6"/>
        <v>0.0038716341683790447</v>
      </c>
    </row>
    <row r="434" spans="1:3" ht="15">
      <c r="A434" s="2">
        <v>433</v>
      </c>
      <c r="B434">
        <v>-32.556655395523194</v>
      </c>
      <c r="C434">
        <f t="shared" si="6"/>
        <v>0.003891089616461351</v>
      </c>
    </row>
    <row r="435" spans="1:3" ht="15">
      <c r="A435" s="2">
        <v>434</v>
      </c>
      <c r="B435">
        <v>-4.6802104989183135</v>
      </c>
      <c r="C435">
        <f t="shared" si="6"/>
        <v>0.003910642830614423</v>
      </c>
    </row>
    <row r="436" spans="1:3" ht="15">
      <c r="A436" s="2">
        <v>435</v>
      </c>
      <c r="B436">
        <v>96.76835160483824</v>
      </c>
      <c r="C436">
        <f t="shared" si="6"/>
        <v>0.003930294302125048</v>
      </c>
    </row>
    <row r="437" spans="1:3" ht="15">
      <c r="A437" s="2">
        <v>436</v>
      </c>
      <c r="B437">
        <v>64.53049572234886</v>
      </c>
      <c r="C437">
        <f t="shared" si="6"/>
        <v>0.003950044524748793</v>
      </c>
    </row>
    <row r="438" spans="1:3" ht="15">
      <c r="A438" s="2">
        <v>437</v>
      </c>
      <c r="B438">
        <v>163.62797358285752</v>
      </c>
      <c r="C438">
        <f t="shared" si="6"/>
        <v>0.003969893994722404</v>
      </c>
    </row>
    <row r="439" spans="1:3" ht="15">
      <c r="A439" s="2">
        <v>438</v>
      </c>
      <c r="B439">
        <v>-12.982047294992299</v>
      </c>
      <c r="C439">
        <f t="shared" si="6"/>
        <v>0.003989843210776286</v>
      </c>
    </row>
    <row r="440" spans="1:3" ht="15">
      <c r="A440" s="2">
        <v>439</v>
      </c>
      <c r="B440">
        <v>38.48092332493616</v>
      </c>
      <c r="C440">
        <f t="shared" si="6"/>
        <v>0.004009892674147022</v>
      </c>
    </row>
    <row r="441" spans="1:3" ht="15">
      <c r="A441" s="2">
        <v>440</v>
      </c>
      <c r="B441">
        <v>-29.349290687636312</v>
      </c>
      <c r="C441">
        <f t="shared" si="6"/>
        <v>0.004030042888589971</v>
      </c>
    </row>
    <row r="442" spans="1:3" ht="15">
      <c r="A442" s="2">
        <v>441</v>
      </c>
      <c r="B442">
        <v>225.0510656591614</v>
      </c>
      <c r="C442">
        <f t="shared" si="6"/>
        <v>0.00405029436039193</v>
      </c>
    </row>
    <row r="443" spans="1:3" ht="15">
      <c r="A443" s="2">
        <v>442</v>
      </c>
      <c r="B443">
        <v>77.71809731542999</v>
      </c>
      <c r="C443">
        <f t="shared" si="6"/>
        <v>0.00407064759838385</v>
      </c>
    </row>
    <row r="444" spans="1:3" ht="15">
      <c r="A444" s="2">
        <v>443</v>
      </c>
      <c r="B444">
        <v>-52.549299371436064</v>
      </c>
      <c r="C444">
        <f t="shared" si="6"/>
        <v>0.004091103113953618</v>
      </c>
    </row>
    <row r="445" spans="1:3" ht="15">
      <c r="A445" s="2">
        <v>444</v>
      </c>
      <c r="B445">
        <v>90.30021561129797</v>
      </c>
      <c r="C445">
        <f t="shared" si="6"/>
        <v>0.004111661421058912</v>
      </c>
    </row>
    <row r="446" spans="1:3" ht="15">
      <c r="A446" s="2">
        <v>445</v>
      </c>
      <c r="B446">
        <v>124.51578522463569</v>
      </c>
      <c r="C446">
        <f t="shared" si="6"/>
        <v>0.004132323036240113</v>
      </c>
    </row>
    <row r="447" spans="1:3" ht="15">
      <c r="A447" s="2">
        <v>446</v>
      </c>
      <c r="B447">
        <v>-61.75278235015867</v>
      </c>
      <c r="C447">
        <f t="shared" si="6"/>
        <v>0.004153088478633279</v>
      </c>
    </row>
    <row r="448" spans="1:3" ht="15">
      <c r="A448" s="2">
        <v>447</v>
      </c>
      <c r="B448">
        <v>-13.676332129518414</v>
      </c>
      <c r="C448">
        <f t="shared" si="6"/>
        <v>0.004173958269983195</v>
      </c>
    </row>
    <row r="449" spans="1:3" ht="15">
      <c r="A449" s="2">
        <v>448</v>
      </c>
      <c r="B449">
        <v>49.4377552472597</v>
      </c>
      <c r="C449">
        <f t="shared" si="6"/>
        <v>0.004194932934656477</v>
      </c>
    </row>
    <row r="450" spans="1:3" ht="15">
      <c r="A450" s="2">
        <v>449</v>
      </c>
      <c r="B450">
        <v>16.160332654355443</v>
      </c>
      <c r="C450">
        <f t="shared" si="6"/>
        <v>0.004216012999654751</v>
      </c>
    </row>
    <row r="451" spans="1:3" ht="15">
      <c r="A451" s="2">
        <v>450</v>
      </c>
      <c r="B451">
        <v>59.949226782136975</v>
      </c>
      <c r="C451">
        <f aca="true" t="shared" si="7" ref="C451:C501">($F$2^(500-A451))*(1-$F$2)/(1-$F$2^500)</f>
        <v>0.004237198994627891</v>
      </c>
    </row>
    <row r="452" spans="1:3" ht="15">
      <c r="A452" s="2">
        <v>451</v>
      </c>
      <c r="B452">
        <v>161.48335681768367</v>
      </c>
      <c r="C452">
        <f t="shared" si="7"/>
        <v>0.004258491451887327</v>
      </c>
    </row>
    <row r="453" spans="1:3" ht="15">
      <c r="A453" s="2">
        <v>452</v>
      </c>
      <c r="B453">
        <v>-11.467230707430645</v>
      </c>
      <c r="C453">
        <f t="shared" si="7"/>
        <v>0.0042798909064194245</v>
      </c>
    </row>
    <row r="454" spans="1:3" ht="15">
      <c r="A454" s="2">
        <v>453</v>
      </c>
      <c r="B454">
        <v>165.19044443192433</v>
      </c>
      <c r="C454">
        <f t="shared" si="7"/>
        <v>0.004301397895898919</v>
      </c>
    </row>
    <row r="455" spans="1:3" ht="15">
      <c r="A455" s="2">
        <v>454</v>
      </c>
      <c r="B455">
        <v>-102.23173476624106</v>
      </c>
      <c r="C455">
        <f t="shared" si="7"/>
        <v>0.004323012960702431</v>
      </c>
    </row>
    <row r="456" spans="1:3" ht="15">
      <c r="A456" s="2">
        <v>455</v>
      </c>
      <c r="B456">
        <v>-200.38183869219029</v>
      </c>
      <c r="C456">
        <f t="shared" si="7"/>
        <v>0.004344736643922042</v>
      </c>
    </row>
    <row r="457" spans="1:3" ht="15">
      <c r="A457" s="2">
        <v>456</v>
      </c>
      <c r="B457">
        <v>-72.86045131981155</v>
      </c>
      <c r="C457">
        <f t="shared" si="7"/>
        <v>0.004366569491378936</v>
      </c>
    </row>
    <row r="458" spans="1:3" ht="15">
      <c r="A458" s="2">
        <v>457</v>
      </c>
      <c r="B458">
        <v>-96.03687946428545</v>
      </c>
      <c r="C458">
        <f t="shared" si="7"/>
        <v>0.004388512051637121</v>
      </c>
    </row>
    <row r="459" spans="1:3" ht="15">
      <c r="A459" s="2">
        <v>458</v>
      </c>
      <c r="B459">
        <v>-96.52788922033142</v>
      </c>
      <c r="C459">
        <f t="shared" si="7"/>
        <v>0.004410564876017208</v>
      </c>
    </row>
    <row r="460" spans="1:3" ht="15">
      <c r="A460" s="2">
        <v>459</v>
      </c>
      <c r="B460">
        <v>115.72571201922074</v>
      </c>
      <c r="C460">
        <f t="shared" si="7"/>
        <v>0.004432728518610258</v>
      </c>
    </row>
    <row r="461" spans="1:3" ht="15">
      <c r="A461" s="2">
        <v>460</v>
      </c>
      <c r="B461">
        <v>30.650513375981973</v>
      </c>
      <c r="C461">
        <f t="shared" si="7"/>
        <v>0.004455003536291717</v>
      </c>
    </row>
    <row r="462" spans="1:3" ht="15">
      <c r="A462" s="2">
        <v>461</v>
      </c>
      <c r="B462">
        <v>115.90328461874378</v>
      </c>
      <c r="C462">
        <f t="shared" si="7"/>
        <v>0.0044773904887353945</v>
      </c>
    </row>
    <row r="463" spans="1:3" ht="15">
      <c r="A463" s="2">
        <v>462</v>
      </c>
      <c r="B463">
        <v>-69.46709646824274</v>
      </c>
      <c r="C463">
        <f t="shared" si="7"/>
        <v>0.004499889938427532</v>
      </c>
    </row>
    <row r="464" spans="1:3" ht="15">
      <c r="A464" s="2">
        <v>463</v>
      </c>
      <c r="B464">
        <v>-172.76244664767728</v>
      </c>
      <c r="C464">
        <f t="shared" si="7"/>
        <v>0.0045225024506809364</v>
      </c>
    </row>
    <row r="465" spans="1:3" ht="15">
      <c r="A465" s="2">
        <v>464</v>
      </c>
      <c r="B465">
        <v>76.40238517927719</v>
      </c>
      <c r="C465">
        <f t="shared" si="7"/>
        <v>0.004545228593649182</v>
      </c>
    </row>
    <row r="466" spans="1:3" ht="15">
      <c r="A466" s="2">
        <v>465</v>
      </c>
      <c r="B466">
        <v>109.8413691998594</v>
      </c>
      <c r="C466">
        <f t="shared" si="7"/>
        <v>0.0045680689383408865</v>
      </c>
    </row>
    <row r="467" spans="1:3" ht="15">
      <c r="A467" s="2">
        <v>466</v>
      </c>
      <c r="B467">
        <v>66.68796636263141</v>
      </c>
      <c r="C467">
        <f t="shared" si="7"/>
        <v>0.004591024058634057</v>
      </c>
    </row>
    <row r="468" spans="1:3" ht="15">
      <c r="A468" s="2">
        <v>467</v>
      </c>
      <c r="B468">
        <v>-215.11607965532858</v>
      </c>
      <c r="C468">
        <f t="shared" si="7"/>
        <v>0.004614094531290509</v>
      </c>
    </row>
    <row r="469" spans="1:3" ht="15">
      <c r="A469" s="2">
        <v>468</v>
      </c>
      <c r="B469">
        <v>-98.0769891317268</v>
      </c>
      <c r="C469">
        <f t="shared" si="7"/>
        <v>0.004637280935970361</v>
      </c>
    </row>
    <row r="470" spans="1:3" ht="15">
      <c r="A470" s="2">
        <v>469</v>
      </c>
      <c r="B470">
        <v>99.34684415834818</v>
      </c>
      <c r="C470">
        <f t="shared" si="7"/>
        <v>0.004660583855246594</v>
      </c>
    </row>
    <row r="471" spans="1:3" ht="15">
      <c r="A471" s="2">
        <v>470</v>
      </c>
      <c r="B471">
        <v>-126.73134778579697</v>
      </c>
      <c r="C471">
        <f t="shared" si="7"/>
        <v>0.004684003874619693</v>
      </c>
    </row>
    <row r="472" spans="1:3" ht="15">
      <c r="A472" s="2">
        <v>471</v>
      </c>
      <c r="B472">
        <v>-95.3712339497124</v>
      </c>
      <c r="C472">
        <f t="shared" si="7"/>
        <v>0.004707541582532355</v>
      </c>
    </row>
    <row r="473" spans="1:3" ht="15">
      <c r="A473" s="2">
        <v>472</v>
      </c>
      <c r="B473">
        <v>74.80648227796519</v>
      </c>
      <c r="C473">
        <f t="shared" si="7"/>
        <v>0.004731197570384276</v>
      </c>
    </row>
    <row r="474" spans="1:3" ht="15">
      <c r="A474" s="2">
        <v>473</v>
      </c>
      <c r="B474">
        <v>151.9272504801611</v>
      </c>
      <c r="C474">
        <f t="shared" si="7"/>
        <v>0.00475497243254701</v>
      </c>
    </row>
    <row r="475" spans="1:3" ht="15">
      <c r="A475" s="2">
        <v>474</v>
      </c>
      <c r="B475">
        <v>-49.54619605738844</v>
      </c>
      <c r="C475">
        <f t="shared" si="7"/>
        <v>0.004778866766378905</v>
      </c>
    </row>
    <row r="476" spans="1:3" ht="15">
      <c r="A476" s="2">
        <v>475</v>
      </c>
      <c r="B476">
        <v>-8.957275016769927</v>
      </c>
      <c r="C476">
        <f t="shared" si="7"/>
        <v>0.004802881172240105</v>
      </c>
    </row>
    <row r="477" spans="1:3" ht="15">
      <c r="A477" s="2">
        <v>476</v>
      </c>
      <c r="B477">
        <v>43.09402920832326</v>
      </c>
      <c r="C477">
        <f t="shared" si="7"/>
        <v>0.004827016253507644</v>
      </c>
    </row>
    <row r="478" spans="1:3" ht="15">
      <c r="A478" s="2">
        <v>477</v>
      </c>
      <c r="B478">
        <v>188.75824018920684</v>
      </c>
      <c r="C478">
        <f t="shared" si="7"/>
        <v>0.004851272616590596</v>
      </c>
    </row>
    <row r="479" spans="1:3" ht="15">
      <c r="A479" s="2">
        <v>478</v>
      </c>
      <c r="B479">
        <v>-58.81863325047743</v>
      </c>
      <c r="C479">
        <f t="shared" si="7"/>
        <v>0.004875650870945323</v>
      </c>
    </row>
    <row r="480" spans="1:3" ht="15">
      <c r="A480" s="2">
        <v>479</v>
      </c>
      <c r="B480">
        <v>25.92899038249743</v>
      </c>
      <c r="C480">
        <f t="shared" si="7"/>
        <v>0.004900151629090777</v>
      </c>
    </row>
    <row r="481" spans="1:3" ht="15">
      <c r="A481" s="2">
        <v>480</v>
      </c>
      <c r="B481">
        <v>-153.6271962916726</v>
      </c>
      <c r="C481">
        <f t="shared" si="7"/>
        <v>0.004924775506623897</v>
      </c>
    </row>
    <row r="482" spans="1:3" ht="15">
      <c r="A482" s="2">
        <v>481</v>
      </c>
      <c r="B482">
        <v>82.49976512908688</v>
      </c>
      <c r="C482">
        <f t="shared" si="7"/>
        <v>0.004949523122235072</v>
      </c>
    </row>
    <row r="483" spans="1:3" ht="15">
      <c r="A483" s="2">
        <v>482</v>
      </c>
      <c r="B483">
        <v>-59.90075612135115</v>
      </c>
      <c r="C483">
        <f t="shared" si="7"/>
        <v>0.00497439509772369</v>
      </c>
    </row>
    <row r="484" spans="1:3" ht="15">
      <c r="A484" s="2">
        <v>483</v>
      </c>
      <c r="B484">
        <v>-136.24082859750706</v>
      </c>
      <c r="C484">
        <f t="shared" si="7"/>
        <v>0.004999392058013759</v>
      </c>
    </row>
    <row r="485" spans="1:3" ht="15">
      <c r="A485" s="2">
        <v>484</v>
      </c>
      <c r="B485">
        <v>-12.806164892483139</v>
      </c>
      <c r="C485">
        <f t="shared" si="7"/>
        <v>0.005024514631169607</v>
      </c>
    </row>
    <row r="486" spans="1:3" ht="15">
      <c r="A486" s="2">
        <v>485</v>
      </c>
      <c r="B486">
        <v>75.98752710056942</v>
      </c>
      <c r="C486">
        <f t="shared" si="7"/>
        <v>0.005049763448411665</v>
      </c>
    </row>
    <row r="487" spans="1:3" ht="15">
      <c r="A487" s="2">
        <v>486</v>
      </c>
      <c r="B487">
        <v>66.58689584358035</v>
      </c>
      <c r="C487">
        <f t="shared" si="7"/>
        <v>0.005075139144132327</v>
      </c>
    </row>
    <row r="488" spans="1:3" ht="15">
      <c r="A488" s="2">
        <v>487</v>
      </c>
      <c r="B488">
        <v>247.57110571543126</v>
      </c>
      <c r="C488">
        <f t="shared" si="7"/>
        <v>0.005100642355911887</v>
      </c>
    </row>
    <row r="489" spans="1:3" ht="15">
      <c r="A489" s="2">
        <v>488</v>
      </c>
      <c r="B489">
        <v>136.17645070413892</v>
      </c>
      <c r="C489">
        <f t="shared" si="7"/>
        <v>0.005126273724534559</v>
      </c>
    </row>
    <row r="490" spans="1:3" ht="15">
      <c r="A490" s="2">
        <v>489</v>
      </c>
      <c r="B490">
        <v>-322.70337671261586</v>
      </c>
      <c r="C490">
        <f t="shared" si="7"/>
        <v>0.005152033894004582</v>
      </c>
    </row>
    <row r="491" spans="1:3" ht="15">
      <c r="A491" s="2">
        <v>490</v>
      </c>
      <c r="B491">
        <v>160.46321754253586</v>
      </c>
      <c r="C491">
        <f t="shared" si="7"/>
        <v>0.005177923511562394</v>
      </c>
    </row>
    <row r="492" spans="1:3" ht="15">
      <c r="A492" s="2">
        <v>491</v>
      </c>
      <c r="B492">
        <v>24.73052496370292</v>
      </c>
      <c r="C492">
        <f t="shared" si="7"/>
        <v>0.005203943227700897</v>
      </c>
    </row>
    <row r="493" spans="1:3" ht="15">
      <c r="A493" s="2">
        <v>492</v>
      </c>
      <c r="B493">
        <v>15.850078224677418</v>
      </c>
      <c r="C493">
        <f t="shared" si="7"/>
        <v>0.005230093696181807</v>
      </c>
    </row>
    <row r="494" spans="1:3" ht="15">
      <c r="A494" s="2">
        <v>493</v>
      </c>
      <c r="B494">
        <v>-89.57292980008242</v>
      </c>
      <c r="C494">
        <f t="shared" si="7"/>
        <v>0.005256375574052068</v>
      </c>
    </row>
    <row r="495" spans="1:3" ht="15">
      <c r="A495" s="2">
        <v>494</v>
      </c>
      <c r="B495">
        <v>499.39488663928023</v>
      </c>
      <c r="C495">
        <f t="shared" si="7"/>
        <v>0.00528278952166037</v>
      </c>
    </row>
    <row r="496" spans="1:3" ht="15">
      <c r="A496" s="2">
        <v>495</v>
      </c>
      <c r="B496">
        <v>227.3316948104839</v>
      </c>
      <c r="C496">
        <f t="shared" si="7"/>
        <v>0.005309336202673738</v>
      </c>
    </row>
    <row r="497" spans="1:3" ht="15">
      <c r="A497" s="2">
        <v>496</v>
      </c>
      <c r="B497">
        <v>-79.89903544131812</v>
      </c>
      <c r="C497">
        <f t="shared" si="7"/>
        <v>0.005336016284094209</v>
      </c>
    </row>
    <row r="498" spans="1:3" ht="15">
      <c r="A498" s="2">
        <v>497</v>
      </c>
      <c r="B498">
        <v>-566.847972983709</v>
      </c>
      <c r="C498">
        <f t="shared" si="7"/>
        <v>0.005362830436275587</v>
      </c>
    </row>
    <row r="499" spans="1:3" ht="15">
      <c r="A499" s="2">
        <v>498</v>
      </c>
      <c r="B499">
        <v>168.24515271055134</v>
      </c>
      <c r="C499">
        <f t="shared" si="7"/>
        <v>0.005389779332940289</v>
      </c>
    </row>
    <row r="500" spans="1:3" ht="15">
      <c r="A500" s="2">
        <v>499</v>
      </c>
      <c r="B500">
        <v>171.54967841855978</v>
      </c>
      <c r="C500">
        <f t="shared" si="7"/>
        <v>0.00541686365119627</v>
      </c>
    </row>
    <row r="501" spans="1:3" ht="15">
      <c r="A501" s="2">
        <v>500</v>
      </c>
      <c r="B501">
        <v>-141.82575695800915</v>
      </c>
      <c r="C501">
        <f t="shared" si="7"/>
        <v>0.00544408407155404</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501"/>
  <sheetViews>
    <sheetView zoomScalePageLayoutView="0" workbookViewId="0" topLeftCell="A483">
      <selection activeCell="F10" sqref="F10:G10"/>
    </sheetView>
  </sheetViews>
  <sheetFormatPr defaultColWidth="9.140625" defaultRowHeight="15"/>
  <cols>
    <col min="1" max="2" width="9.140625" style="2" customWidth="1"/>
    <col min="3" max="3" width="9.57421875" style="11" customWidth="1"/>
    <col min="4" max="4" width="9.140625" style="11" customWidth="1"/>
  </cols>
  <sheetData>
    <row r="1" spans="1:4" ht="15">
      <c r="A1" s="2" t="s">
        <v>3</v>
      </c>
      <c r="B1" s="2" t="s">
        <v>8</v>
      </c>
      <c r="C1" s="11" t="s">
        <v>14</v>
      </c>
      <c r="D1" s="11" t="s">
        <v>41</v>
      </c>
    </row>
    <row r="2" spans="1:4" ht="15">
      <c r="A2" s="2">
        <v>494</v>
      </c>
      <c r="B2" s="2">
        <v>499.39488663928023</v>
      </c>
      <c r="C2" s="11">
        <v>0.00528278952166037</v>
      </c>
      <c r="D2" s="11">
        <f>C2</f>
        <v>0.00528278952166037</v>
      </c>
    </row>
    <row r="3" spans="1:4" ht="15">
      <c r="A3" s="2">
        <v>339</v>
      </c>
      <c r="B3" s="2">
        <v>359.43987727389685</v>
      </c>
      <c r="C3" s="11">
        <v>0.002429074435499016</v>
      </c>
      <c r="D3" s="11">
        <f>D2+C3</f>
        <v>0.007711863957159386</v>
      </c>
    </row>
    <row r="4" spans="1:4" ht="15">
      <c r="A4" s="15">
        <v>329</v>
      </c>
      <c r="B4" s="15">
        <v>341.3660192292664</v>
      </c>
      <c r="C4" s="16">
        <v>0.0023103173032585408</v>
      </c>
      <c r="D4" s="16">
        <f aca="true" t="shared" si="0" ref="D4:D67">D3+C4</f>
        <v>0.010022181260417927</v>
      </c>
    </row>
    <row r="5" spans="1:4" ht="15">
      <c r="A5" s="2">
        <v>349</v>
      </c>
      <c r="B5" s="2">
        <v>251.94307267510158</v>
      </c>
      <c r="C5" s="11">
        <v>0.002553936035051445</v>
      </c>
      <c r="D5" s="11">
        <f t="shared" si="0"/>
        <v>0.012576117295469372</v>
      </c>
    </row>
    <row r="6" spans="1:4" ht="15">
      <c r="A6" s="2">
        <v>487</v>
      </c>
      <c r="B6" s="2">
        <v>247.57110571543126</v>
      </c>
      <c r="C6" s="11">
        <v>0.005100642355911887</v>
      </c>
      <c r="D6" s="11">
        <f t="shared" si="0"/>
        <v>0.017676759651381258</v>
      </c>
    </row>
    <row r="7" spans="1:4" ht="15">
      <c r="A7" s="2">
        <v>131</v>
      </c>
      <c r="B7" s="2">
        <v>241.7122075789266</v>
      </c>
      <c r="C7" s="11">
        <v>0.0008563309058862439</v>
      </c>
      <c r="D7" s="11">
        <f t="shared" si="0"/>
        <v>0.0185330905572675</v>
      </c>
    </row>
    <row r="8" spans="1:4" ht="15">
      <c r="A8" s="2">
        <v>227</v>
      </c>
      <c r="B8" s="2">
        <v>230.26546264303033</v>
      </c>
      <c r="C8" s="11">
        <v>0.00138556169006277</v>
      </c>
      <c r="D8" s="11">
        <f t="shared" si="0"/>
        <v>0.019918652247330273</v>
      </c>
    </row>
    <row r="9" spans="1:4" ht="15">
      <c r="A9" s="2">
        <v>495</v>
      </c>
      <c r="B9" s="2">
        <v>227.3316948104839</v>
      </c>
      <c r="C9" s="11">
        <v>0.005309336202673738</v>
      </c>
      <c r="D9" s="11">
        <f t="shared" si="0"/>
        <v>0.02522798845000401</v>
      </c>
    </row>
    <row r="10" spans="1:4" ht="15">
      <c r="A10" s="2">
        <v>441</v>
      </c>
      <c r="B10" s="2">
        <v>225.0510656591614</v>
      </c>
      <c r="C10" s="11">
        <v>0.00405029436039193</v>
      </c>
      <c r="D10" s="11">
        <f t="shared" si="0"/>
        <v>0.02927828281039594</v>
      </c>
    </row>
    <row r="11" spans="1:4" ht="15">
      <c r="A11" s="2">
        <v>376</v>
      </c>
      <c r="B11" s="2">
        <v>217.9450554496143</v>
      </c>
      <c r="C11" s="11">
        <v>0.0029240637428351673</v>
      </c>
      <c r="D11" s="11">
        <f t="shared" si="0"/>
        <v>0.032202346553231107</v>
      </c>
    </row>
    <row r="12" spans="1:4" ht="15">
      <c r="A12" s="2">
        <v>306</v>
      </c>
      <c r="B12" s="2">
        <v>211.79666947861006</v>
      </c>
      <c r="C12" s="11">
        <v>0.0020587446706593973</v>
      </c>
      <c r="D12" s="11">
        <f t="shared" si="0"/>
        <v>0.034261091223890504</v>
      </c>
    </row>
    <row r="13" spans="1:4" ht="15">
      <c r="A13" s="2">
        <v>365</v>
      </c>
      <c r="B13" s="2">
        <v>202.97034770736718</v>
      </c>
      <c r="C13" s="11">
        <v>0.002767201114698499</v>
      </c>
      <c r="D13" s="11">
        <f t="shared" si="0"/>
        <v>0.037028292338589</v>
      </c>
    </row>
    <row r="14" spans="1:4" ht="15">
      <c r="A14" s="2">
        <v>242</v>
      </c>
      <c r="B14" s="2">
        <v>200.1158127851595</v>
      </c>
      <c r="C14" s="11">
        <v>0.0014937559757177944</v>
      </c>
      <c r="D14" s="11">
        <f t="shared" si="0"/>
        <v>0.0385220483143068</v>
      </c>
    </row>
    <row r="15" spans="1:4" ht="15">
      <c r="A15" s="2">
        <v>238</v>
      </c>
      <c r="B15" s="2">
        <v>199.4665084563403</v>
      </c>
      <c r="C15" s="11">
        <v>0.001464104173655406</v>
      </c>
      <c r="D15" s="11">
        <f t="shared" si="0"/>
        <v>0.0399861524879622</v>
      </c>
    </row>
    <row r="16" spans="1:4" ht="15">
      <c r="A16" s="2">
        <v>477</v>
      </c>
      <c r="B16" s="2">
        <v>188.75824018920684</v>
      </c>
      <c r="C16" s="11">
        <v>0.004851272616590596</v>
      </c>
      <c r="D16" s="11">
        <f t="shared" si="0"/>
        <v>0.0448374251045528</v>
      </c>
    </row>
    <row r="17" spans="1:4" ht="15">
      <c r="A17" s="2">
        <v>283</v>
      </c>
      <c r="B17" s="2">
        <v>181.41809922627363</v>
      </c>
      <c r="C17" s="11">
        <v>0.001834566019563833</v>
      </c>
      <c r="D17" s="11">
        <f t="shared" si="0"/>
        <v>0.04667199112411663</v>
      </c>
    </row>
    <row r="18" spans="1:4" ht="15">
      <c r="A18" s="2">
        <v>415</v>
      </c>
      <c r="B18" s="2">
        <v>180.549135684043</v>
      </c>
      <c r="C18" s="11">
        <v>0.003555385416265934</v>
      </c>
      <c r="D18" s="11">
        <f t="shared" si="0"/>
        <v>0.05022737654038256</v>
      </c>
    </row>
    <row r="19" spans="1:4" ht="15">
      <c r="A19" s="2">
        <v>304</v>
      </c>
      <c r="B19" s="2">
        <v>178.8126880088439</v>
      </c>
      <c r="C19" s="11">
        <v>0.00203820869256957</v>
      </c>
      <c r="D19" s="11">
        <f t="shared" si="0"/>
        <v>0.05226558523295213</v>
      </c>
    </row>
    <row r="20" spans="1:4" ht="15">
      <c r="A20" s="2">
        <v>237</v>
      </c>
      <c r="B20" s="2">
        <v>176.0238337160663</v>
      </c>
      <c r="C20" s="11">
        <v>0.0014567836527871292</v>
      </c>
      <c r="D20" s="11">
        <f t="shared" si="0"/>
        <v>0.05372236888573926</v>
      </c>
    </row>
    <row r="21" spans="1:4" ht="15">
      <c r="A21" s="2">
        <v>256</v>
      </c>
      <c r="B21" s="2">
        <v>175.70545146847144</v>
      </c>
      <c r="C21" s="11">
        <v>0.0016023468289723558</v>
      </c>
      <c r="D21" s="11">
        <f t="shared" si="0"/>
        <v>0.05532471571471161</v>
      </c>
    </row>
    <row r="22" spans="1:4" ht="15">
      <c r="A22" s="2">
        <v>427</v>
      </c>
      <c r="B22" s="2">
        <v>171.60969384092095</v>
      </c>
      <c r="C22" s="11">
        <v>0.00377580639525571</v>
      </c>
      <c r="D22" s="11">
        <f t="shared" si="0"/>
        <v>0.05910052210996732</v>
      </c>
    </row>
    <row r="23" spans="1:4" ht="15">
      <c r="A23" s="2">
        <v>499</v>
      </c>
      <c r="B23" s="2">
        <v>171.54967841855978</v>
      </c>
      <c r="C23" s="11">
        <v>0.00541686365119627</v>
      </c>
      <c r="D23" s="11">
        <f t="shared" si="0"/>
        <v>0.06451738576116359</v>
      </c>
    </row>
    <row r="24" spans="1:4" ht="15">
      <c r="A24" s="2">
        <v>296</v>
      </c>
      <c r="B24" s="2">
        <v>170.70017585276037</v>
      </c>
      <c r="C24" s="11">
        <v>0.001958092912306572</v>
      </c>
      <c r="D24" s="11">
        <f t="shared" si="0"/>
        <v>0.06647547867347016</v>
      </c>
    </row>
    <row r="25" spans="1:4" ht="15">
      <c r="A25" s="2">
        <v>249</v>
      </c>
      <c r="B25" s="2">
        <v>169.97994712593209</v>
      </c>
      <c r="C25" s="11">
        <v>0.0015470989467225146</v>
      </c>
      <c r="D25" s="11">
        <f t="shared" si="0"/>
        <v>0.06802257762019268</v>
      </c>
    </row>
    <row r="26" spans="1:4" ht="15">
      <c r="A26" s="2">
        <v>292</v>
      </c>
      <c r="B26" s="2">
        <v>168.61240193648155</v>
      </c>
      <c r="C26" s="11">
        <v>0.0019192237901746382</v>
      </c>
      <c r="D26" s="11">
        <f t="shared" si="0"/>
        <v>0.06994180141036731</v>
      </c>
    </row>
    <row r="27" spans="1:4" ht="15">
      <c r="A27" s="2">
        <v>498</v>
      </c>
      <c r="B27" s="2">
        <v>168.24515271055134</v>
      </c>
      <c r="C27" s="11">
        <v>0.005389779332940289</v>
      </c>
      <c r="D27" s="11">
        <f t="shared" si="0"/>
        <v>0.07533158074330759</v>
      </c>
    </row>
    <row r="28" spans="1:4" ht="15">
      <c r="A28" s="2">
        <v>453</v>
      </c>
      <c r="B28" s="2">
        <v>165.19044443192433</v>
      </c>
      <c r="C28" s="11">
        <v>0.004301397895898919</v>
      </c>
      <c r="D28" s="11">
        <f t="shared" si="0"/>
        <v>0.07963297863920651</v>
      </c>
    </row>
    <row r="29" spans="1:4" ht="15">
      <c r="A29" s="2">
        <v>437</v>
      </c>
      <c r="B29" s="2">
        <v>163.62797358285752</v>
      </c>
      <c r="C29" s="11">
        <v>0.003969893994722404</v>
      </c>
      <c r="D29" s="11">
        <f t="shared" si="0"/>
        <v>0.08360287263392892</v>
      </c>
    </row>
    <row r="30" spans="1:4" ht="15">
      <c r="A30" s="2">
        <v>451</v>
      </c>
      <c r="B30" s="2">
        <v>161.48335681768367</v>
      </c>
      <c r="C30" s="11">
        <v>0.004258491451887327</v>
      </c>
      <c r="D30" s="11">
        <f t="shared" si="0"/>
        <v>0.08786136408581624</v>
      </c>
    </row>
    <row r="31" spans="1:4" ht="15">
      <c r="A31" s="2">
        <v>370</v>
      </c>
      <c r="B31" s="2">
        <v>161.43627153171292</v>
      </c>
      <c r="C31" s="11">
        <v>0.0028374310716526353</v>
      </c>
      <c r="D31" s="11">
        <f t="shared" si="0"/>
        <v>0.09069879515746887</v>
      </c>
    </row>
    <row r="32" spans="1:4" ht="15">
      <c r="A32" s="2">
        <v>335</v>
      </c>
      <c r="B32" s="2">
        <v>160.73679755421654</v>
      </c>
      <c r="C32" s="11">
        <v>0.002380856094935315</v>
      </c>
      <c r="D32" s="11">
        <f t="shared" si="0"/>
        <v>0.09307965125240418</v>
      </c>
    </row>
    <row r="33" spans="1:4" ht="15">
      <c r="A33" s="2">
        <v>490</v>
      </c>
      <c r="B33" s="2">
        <v>160.46321754253586</v>
      </c>
      <c r="C33" s="11">
        <v>0.005177923511562394</v>
      </c>
      <c r="D33" s="11">
        <f t="shared" si="0"/>
        <v>0.09825757476396657</v>
      </c>
    </row>
    <row r="34" spans="1:4" ht="15">
      <c r="A34" s="2">
        <v>322</v>
      </c>
      <c r="B34" s="2">
        <v>157.9380677089266</v>
      </c>
      <c r="C34" s="11">
        <v>0.00223065905697733</v>
      </c>
      <c r="D34" s="11">
        <f t="shared" si="0"/>
        <v>0.1004882338209439</v>
      </c>
    </row>
    <row r="35" spans="1:4" ht="15">
      <c r="A35" s="2">
        <v>320</v>
      </c>
      <c r="B35" s="2">
        <v>152.58858316803526</v>
      </c>
      <c r="C35" s="11">
        <v>0.002208408232883981</v>
      </c>
      <c r="D35" s="11">
        <f t="shared" si="0"/>
        <v>0.10269664205382789</v>
      </c>
    </row>
    <row r="36" spans="1:4" ht="15">
      <c r="A36" s="2">
        <v>473</v>
      </c>
      <c r="B36" s="2">
        <v>151.9272504801611</v>
      </c>
      <c r="C36" s="11">
        <v>0.00475497243254701</v>
      </c>
      <c r="D36" s="11">
        <f t="shared" si="0"/>
        <v>0.1074516144863749</v>
      </c>
    </row>
    <row r="37" spans="1:4" ht="15">
      <c r="A37" s="2">
        <v>298</v>
      </c>
      <c r="B37" s="2">
        <v>146.5391619926031</v>
      </c>
      <c r="C37" s="11">
        <v>0.001977821683600487</v>
      </c>
      <c r="D37" s="11">
        <f t="shared" si="0"/>
        <v>0.10942943616997539</v>
      </c>
    </row>
    <row r="38" spans="1:4" ht="15">
      <c r="A38" s="2">
        <v>254</v>
      </c>
      <c r="B38" s="2">
        <v>145.8367471029378</v>
      </c>
      <c r="C38" s="11">
        <v>0.0015863634193533564</v>
      </c>
      <c r="D38" s="11">
        <f t="shared" si="0"/>
        <v>0.11101579958932874</v>
      </c>
    </row>
    <row r="39" spans="1:4" ht="15">
      <c r="A39" s="2">
        <v>142</v>
      </c>
      <c r="B39" s="2">
        <v>142.72731324939014</v>
      </c>
      <c r="C39" s="11">
        <v>0.0009048732094212029</v>
      </c>
      <c r="D39" s="11">
        <f t="shared" si="0"/>
        <v>0.11192067279874994</v>
      </c>
    </row>
    <row r="40" spans="1:4" ht="15">
      <c r="A40" s="2">
        <v>371</v>
      </c>
      <c r="B40" s="2">
        <v>139.37261632280752</v>
      </c>
      <c r="C40" s="11">
        <v>0.00285168951924888</v>
      </c>
      <c r="D40" s="11">
        <f t="shared" si="0"/>
        <v>0.11477236231799882</v>
      </c>
    </row>
    <row r="41" spans="1:4" ht="15">
      <c r="A41" s="2">
        <v>141</v>
      </c>
      <c r="B41" s="2">
        <v>138.11459459515936</v>
      </c>
      <c r="C41" s="11">
        <v>0.0009003488433740967</v>
      </c>
      <c r="D41" s="11">
        <f t="shared" si="0"/>
        <v>0.11567271116137293</v>
      </c>
    </row>
    <row r="42" spans="1:4" ht="15">
      <c r="A42" s="2">
        <v>488</v>
      </c>
      <c r="B42" s="2">
        <v>136.17645070413892</v>
      </c>
      <c r="C42" s="11">
        <v>0.005126273724534559</v>
      </c>
      <c r="D42" s="11">
        <f t="shared" si="0"/>
        <v>0.12079898488590748</v>
      </c>
    </row>
    <row r="43" spans="1:4" ht="15">
      <c r="A43" s="2">
        <v>366</v>
      </c>
      <c r="B43" s="2">
        <v>135.76732429453114</v>
      </c>
      <c r="C43" s="11">
        <v>0.00278110664793819</v>
      </c>
      <c r="D43" s="11">
        <f t="shared" si="0"/>
        <v>0.12358009153384568</v>
      </c>
    </row>
    <row r="44" spans="1:4" ht="15">
      <c r="A44" s="2">
        <v>375</v>
      </c>
      <c r="B44" s="2">
        <v>135.16916462614608</v>
      </c>
      <c r="C44" s="11">
        <v>0.002909443424120992</v>
      </c>
      <c r="D44" s="11">
        <f t="shared" si="0"/>
        <v>0.12648953495796667</v>
      </c>
    </row>
    <row r="45" spans="1:4" ht="15">
      <c r="A45" s="2">
        <v>233</v>
      </c>
      <c r="B45" s="2">
        <v>135.1150595569252</v>
      </c>
      <c r="C45" s="11">
        <v>0.0014278657697979677</v>
      </c>
      <c r="D45" s="11">
        <f t="shared" si="0"/>
        <v>0.12791740072776464</v>
      </c>
    </row>
    <row r="46" spans="1:4" ht="15">
      <c r="A46" s="2">
        <v>225</v>
      </c>
      <c r="B46" s="2">
        <v>134.54249811664886</v>
      </c>
      <c r="C46" s="11">
        <v>0.001371740712204394</v>
      </c>
      <c r="D46" s="11">
        <f t="shared" si="0"/>
        <v>0.12928914143996903</v>
      </c>
    </row>
    <row r="47" spans="1:4" ht="15">
      <c r="A47" s="2">
        <v>228</v>
      </c>
      <c r="B47" s="2">
        <v>131.7929565801369</v>
      </c>
      <c r="C47" s="11">
        <v>0.0013925243116208743</v>
      </c>
      <c r="D47" s="11">
        <f t="shared" si="0"/>
        <v>0.1306816657515899</v>
      </c>
    </row>
    <row r="48" spans="1:4" ht="15">
      <c r="A48" s="2">
        <v>334</v>
      </c>
      <c r="B48" s="2">
        <v>130.70505419577785</v>
      </c>
      <c r="C48" s="11">
        <v>0.002368951814460638</v>
      </c>
      <c r="D48" s="11">
        <f t="shared" si="0"/>
        <v>0.13305061756605055</v>
      </c>
    </row>
    <row r="49" spans="1:4" ht="15">
      <c r="A49" s="2">
        <v>408</v>
      </c>
      <c r="B49" s="2">
        <v>129.30180131668385</v>
      </c>
      <c r="C49" s="11">
        <v>0.0034327980267700926</v>
      </c>
      <c r="D49" s="11">
        <f t="shared" si="0"/>
        <v>0.13648341559282065</v>
      </c>
    </row>
    <row r="50" spans="1:4" ht="15">
      <c r="A50" s="2">
        <v>364</v>
      </c>
      <c r="B50" s="2">
        <v>125.95269111420566</v>
      </c>
      <c r="C50" s="11">
        <v>0.002753365109125006</v>
      </c>
      <c r="D50" s="11">
        <f t="shared" si="0"/>
        <v>0.13923678070194564</v>
      </c>
    </row>
    <row r="51" spans="1:4" ht="15">
      <c r="A51" s="2">
        <v>445</v>
      </c>
      <c r="B51" s="2">
        <v>124.51578522463569</v>
      </c>
      <c r="C51" s="11">
        <v>0.004132323036240113</v>
      </c>
      <c r="D51" s="11">
        <f t="shared" si="0"/>
        <v>0.14336910373818576</v>
      </c>
    </row>
    <row r="52" spans="1:4" ht="15">
      <c r="A52" s="2">
        <v>336</v>
      </c>
      <c r="B52" s="2">
        <v>124.20566396174945</v>
      </c>
      <c r="C52" s="11">
        <v>0.0023928201959148893</v>
      </c>
      <c r="D52" s="11">
        <f t="shared" si="0"/>
        <v>0.14576192393410065</v>
      </c>
    </row>
    <row r="53" spans="1:4" ht="15">
      <c r="A53" s="2">
        <v>135</v>
      </c>
      <c r="B53" s="2">
        <v>123.41649981077535</v>
      </c>
      <c r="C53" s="11">
        <v>0.0008736737664409337</v>
      </c>
      <c r="D53" s="11">
        <f t="shared" si="0"/>
        <v>0.14663559770054158</v>
      </c>
    </row>
    <row r="54" spans="1:4" ht="15">
      <c r="A54" s="2">
        <v>241</v>
      </c>
      <c r="B54" s="2">
        <v>118.4815227043</v>
      </c>
      <c r="C54" s="11">
        <v>0.0014862871958392055</v>
      </c>
      <c r="D54" s="11">
        <f t="shared" si="0"/>
        <v>0.14812188489638078</v>
      </c>
    </row>
    <row r="55" spans="1:4" ht="15">
      <c r="A55" s="2">
        <v>430</v>
      </c>
      <c r="B55" s="2">
        <v>118.47273530187158</v>
      </c>
      <c r="C55" s="11">
        <v>0.003833014617549464</v>
      </c>
      <c r="D55" s="11">
        <f t="shared" si="0"/>
        <v>0.15195489951393024</v>
      </c>
    </row>
    <row r="56" spans="1:4" ht="15">
      <c r="A56" s="2">
        <v>461</v>
      </c>
      <c r="B56" s="2">
        <v>115.90328461874378</v>
      </c>
      <c r="C56" s="11">
        <v>0.0044773904887353945</v>
      </c>
      <c r="D56" s="11">
        <f t="shared" si="0"/>
        <v>0.15643229000266562</v>
      </c>
    </row>
    <row r="57" spans="1:4" ht="15">
      <c r="A57" s="2">
        <v>459</v>
      </c>
      <c r="B57" s="2">
        <v>115.72571201922074</v>
      </c>
      <c r="C57" s="11">
        <v>0.004432728518610258</v>
      </c>
      <c r="D57" s="11">
        <f t="shared" si="0"/>
        <v>0.16086501852127588</v>
      </c>
    </row>
    <row r="58" spans="1:4" ht="15">
      <c r="A58" s="2">
        <v>374</v>
      </c>
      <c r="B58" s="2">
        <v>112.65406371522658</v>
      </c>
      <c r="C58" s="11">
        <v>0.0028948962070003866</v>
      </c>
      <c r="D58" s="11">
        <f t="shared" si="0"/>
        <v>0.16375991472827628</v>
      </c>
    </row>
    <row r="59" spans="1:4" ht="15">
      <c r="A59" s="2">
        <v>240</v>
      </c>
      <c r="B59" s="2">
        <v>110.12580058917229</v>
      </c>
      <c r="C59" s="11">
        <v>0.0014788557598600096</v>
      </c>
      <c r="D59" s="11">
        <f t="shared" si="0"/>
        <v>0.1652387704881363</v>
      </c>
    </row>
    <row r="60" spans="1:4" ht="15">
      <c r="A60" s="2">
        <v>465</v>
      </c>
      <c r="B60" s="2">
        <v>109.8413691998594</v>
      </c>
      <c r="C60" s="11">
        <v>0.0045680689383408865</v>
      </c>
      <c r="D60" s="11">
        <f t="shared" si="0"/>
        <v>0.16980683942647717</v>
      </c>
    </row>
    <row r="61" spans="1:4" ht="15">
      <c r="A61" s="2">
        <v>393</v>
      </c>
      <c r="B61" s="2">
        <v>107.62715094449231</v>
      </c>
      <c r="C61" s="11">
        <v>0.0031841569258527257</v>
      </c>
      <c r="D61" s="11">
        <f t="shared" si="0"/>
        <v>0.1729909963523299</v>
      </c>
    </row>
    <row r="62" spans="1:4" ht="15">
      <c r="A62" s="2">
        <v>132</v>
      </c>
      <c r="B62" s="2">
        <v>107.3660825489278</v>
      </c>
      <c r="C62" s="11">
        <v>0.000860634076267582</v>
      </c>
      <c r="D62" s="11">
        <f t="shared" si="0"/>
        <v>0.17385163042859747</v>
      </c>
    </row>
    <row r="63" spans="1:4" ht="15">
      <c r="A63" s="2">
        <v>21</v>
      </c>
      <c r="B63" s="2">
        <v>106.44500053219235</v>
      </c>
      <c r="C63" s="11">
        <v>0.0004933788183258277</v>
      </c>
      <c r="D63" s="11">
        <f t="shared" si="0"/>
        <v>0.1743450092469233</v>
      </c>
    </row>
    <row r="64" spans="1:4" ht="15">
      <c r="A64" s="2">
        <v>416</v>
      </c>
      <c r="B64" s="2">
        <v>106.20989851565173</v>
      </c>
      <c r="C64" s="11">
        <v>0.0035732516746391297</v>
      </c>
      <c r="D64" s="11">
        <f t="shared" si="0"/>
        <v>0.17791826092156243</v>
      </c>
    </row>
    <row r="65" spans="1:4" ht="15">
      <c r="A65" s="2">
        <v>418</v>
      </c>
      <c r="B65" s="2">
        <v>106.0748556772196</v>
      </c>
      <c r="C65" s="11">
        <v>0.0036092539831207595</v>
      </c>
      <c r="D65" s="11">
        <f t="shared" si="0"/>
        <v>0.1815275149046832</v>
      </c>
    </row>
    <row r="66" spans="1:4" ht="15">
      <c r="A66" s="2">
        <v>193</v>
      </c>
      <c r="B66" s="2">
        <v>105.97263897015364</v>
      </c>
      <c r="C66" s="11">
        <v>0.0011684512895452075</v>
      </c>
      <c r="D66" s="11">
        <f t="shared" si="0"/>
        <v>0.1826959661942284</v>
      </c>
    </row>
    <row r="67" spans="1:4" ht="15">
      <c r="A67" s="2">
        <v>350</v>
      </c>
      <c r="B67" s="2">
        <v>103.17340494146993</v>
      </c>
      <c r="C67" s="11">
        <v>0.0025667698844738145</v>
      </c>
      <c r="D67" s="11">
        <f t="shared" si="0"/>
        <v>0.18526273607870222</v>
      </c>
    </row>
    <row r="68" spans="1:4" ht="15">
      <c r="A68" s="2">
        <v>469</v>
      </c>
      <c r="B68" s="2">
        <v>99.34684415834818</v>
      </c>
      <c r="C68" s="11">
        <v>0.004660583855246594</v>
      </c>
      <c r="D68" s="11">
        <f aca="true" t="shared" si="1" ref="D68:D131">D67+C68</f>
        <v>0.18992331993394881</v>
      </c>
    </row>
    <row r="69" spans="1:4" ht="15">
      <c r="A69" s="2">
        <v>98</v>
      </c>
      <c r="B69" s="2">
        <v>98.8888059789133</v>
      </c>
      <c r="C69" s="11">
        <v>0.0007257771367768168</v>
      </c>
      <c r="D69" s="11">
        <f t="shared" si="1"/>
        <v>0.19064909707072564</v>
      </c>
    </row>
    <row r="70" spans="1:4" ht="15">
      <c r="A70" s="2">
        <v>435</v>
      </c>
      <c r="B70" s="2">
        <v>96.76835160483824</v>
      </c>
      <c r="C70" s="11">
        <v>0.003930294302125048</v>
      </c>
      <c r="D70" s="11">
        <f t="shared" si="1"/>
        <v>0.19457939137285069</v>
      </c>
    </row>
    <row r="71" spans="1:4" ht="15">
      <c r="A71" s="2">
        <v>221</v>
      </c>
      <c r="B71" s="2">
        <v>95.78471968141821</v>
      </c>
      <c r="C71" s="11">
        <v>0.0013445109740541185</v>
      </c>
      <c r="D71" s="11">
        <f t="shared" si="1"/>
        <v>0.1959239023469048</v>
      </c>
    </row>
    <row r="72" spans="1:4" ht="15">
      <c r="A72" s="2">
        <v>216</v>
      </c>
      <c r="B72" s="2">
        <v>95.02221983967684</v>
      </c>
      <c r="C72" s="11">
        <v>0.001311232651004957</v>
      </c>
      <c r="D72" s="11">
        <f t="shared" si="1"/>
        <v>0.19723513499790976</v>
      </c>
    </row>
    <row r="73" spans="1:4" ht="15">
      <c r="A73" s="2">
        <v>369</v>
      </c>
      <c r="B73" s="2">
        <v>93.6409331185223</v>
      </c>
      <c r="C73" s="11">
        <v>0.0028232439162943724</v>
      </c>
      <c r="D73" s="11">
        <f t="shared" si="1"/>
        <v>0.20005837891420414</v>
      </c>
    </row>
    <row r="74" spans="1:4" ht="15">
      <c r="A74" s="2">
        <v>302</v>
      </c>
      <c r="B74" s="2">
        <v>93.054601984295</v>
      </c>
      <c r="C74" s="11">
        <v>0.002017877560861188</v>
      </c>
      <c r="D74" s="11">
        <f t="shared" si="1"/>
        <v>0.20207625647506533</v>
      </c>
    </row>
    <row r="75" spans="1:4" ht="15">
      <c r="A75" s="2">
        <v>337</v>
      </c>
      <c r="B75" s="2">
        <v>90.6953490320193</v>
      </c>
      <c r="C75" s="11">
        <v>0.002404844418004914</v>
      </c>
      <c r="D75" s="11">
        <f t="shared" si="1"/>
        <v>0.20448110089307026</v>
      </c>
    </row>
    <row r="76" spans="1:4" ht="15">
      <c r="A76" s="2">
        <v>444</v>
      </c>
      <c r="B76" s="2">
        <v>90.30021561129797</v>
      </c>
      <c r="C76" s="11">
        <v>0.004111661421058912</v>
      </c>
      <c r="D76" s="11">
        <f t="shared" si="1"/>
        <v>0.20859276231412915</v>
      </c>
    </row>
    <row r="77" spans="1:4" ht="15">
      <c r="A77" s="2">
        <v>318</v>
      </c>
      <c r="B77" s="2">
        <v>88.20513912655588</v>
      </c>
      <c r="C77" s="11">
        <v>0.0021863793607609637</v>
      </c>
      <c r="D77" s="11">
        <f t="shared" si="1"/>
        <v>0.21077914167489012</v>
      </c>
    </row>
    <row r="78" spans="1:4" ht="15">
      <c r="A78" s="2">
        <v>358</v>
      </c>
      <c r="B78" s="2">
        <v>87.66490547849389</v>
      </c>
      <c r="C78" s="11">
        <v>0.002671789810115621</v>
      </c>
      <c r="D78" s="11">
        <f t="shared" si="1"/>
        <v>0.21345093148500574</v>
      </c>
    </row>
    <row r="79" spans="1:4" ht="15">
      <c r="A79" s="2">
        <v>313</v>
      </c>
      <c r="B79" s="2">
        <v>86.96844757636791</v>
      </c>
      <c r="C79" s="11">
        <v>0.0021322637454335314</v>
      </c>
      <c r="D79" s="11">
        <f t="shared" si="1"/>
        <v>0.21558319523043928</v>
      </c>
    </row>
    <row r="80" spans="1:4" ht="15">
      <c r="A80" s="2">
        <v>31</v>
      </c>
      <c r="B80" s="2">
        <v>84.51658888348175</v>
      </c>
      <c r="C80" s="11">
        <v>0.0005187399466392112</v>
      </c>
      <c r="D80" s="11">
        <f t="shared" si="1"/>
        <v>0.21610193517707849</v>
      </c>
    </row>
    <row r="81" spans="1:4" ht="15">
      <c r="A81" s="2">
        <v>294</v>
      </c>
      <c r="B81" s="2">
        <v>83.35505494821336</v>
      </c>
      <c r="C81" s="11">
        <v>0.001938560935506314</v>
      </c>
      <c r="D81" s="11">
        <f t="shared" si="1"/>
        <v>0.2180404961125848</v>
      </c>
    </row>
    <row r="82" spans="1:4" ht="15">
      <c r="A82" s="2">
        <v>378</v>
      </c>
      <c r="B82" s="2">
        <v>83.07412544401814</v>
      </c>
      <c r="C82" s="11">
        <v>0.0029535251562689494</v>
      </c>
      <c r="D82" s="11">
        <f t="shared" si="1"/>
        <v>0.22099402126885376</v>
      </c>
    </row>
    <row r="83" spans="1:4" ht="15">
      <c r="A83" s="2">
        <v>74</v>
      </c>
      <c r="B83" s="2">
        <v>82.72560657971371</v>
      </c>
      <c r="C83" s="11">
        <v>0.0006435128461647527</v>
      </c>
      <c r="D83" s="11">
        <f t="shared" si="1"/>
        <v>0.22163753411501852</v>
      </c>
    </row>
    <row r="84" spans="1:4" ht="15">
      <c r="A84" s="2">
        <v>481</v>
      </c>
      <c r="B84" s="2">
        <v>82.49976512908688</v>
      </c>
      <c r="C84" s="11">
        <v>0.004949523122235072</v>
      </c>
      <c r="D84" s="11">
        <f t="shared" si="1"/>
        <v>0.2265870572372536</v>
      </c>
    </row>
    <row r="85" spans="1:4" ht="15">
      <c r="A85" s="2">
        <v>223</v>
      </c>
      <c r="B85" s="2">
        <v>80.80880493485893</v>
      </c>
      <c r="C85" s="11">
        <v>0.0013580575986001553</v>
      </c>
      <c r="D85" s="11">
        <f t="shared" si="1"/>
        <v>0.22794511483585375</v>
      </c>
    </row>
    <row r="86" spans="1:4" ht="15">
      <c r="A86" s="2">
        <v>194</v>
      </c>
      <c r="B86" s="2">
        <v>80.42732181112478</v>
      </c>
      <c r="C86" s="11">
        <v>0.001174322904065535</v>
      </c>
      <c r="D86" s="11">
        <f t="shared" si="1"/>
        <v>0.22911943773991927</v>
      </c>
    </row>
    <row r="87" spans="1:4" ht="15">
      <c r="A87" s="2">
        <v>442</v>
      </c>
      <c r="B87" s="2">
        <v>77.71809731542999</v>
      </c>
      <c r="C87" s="11">
        <v>0.00407064759838385</v>
      </c>
      <c r="D87" s="11">
        <f t="shared" si="1"/>
        <v>0.23319008533830313</v>
      </c>
    </row>
    <row r="88" spans="1:4" ht="15">
      <c r="A88" s="2">
        <v>284</v>
      </c>
      <c r="B88" s="2">
        <v>76.73964148818595</v>
      </c>
      <c r="C88" s="11">
        <v>0.0018437849442852594</v>
      </c>
      <c r="D88" s="11">
        <f t="shared" si="1"/>
        <v>0.23503387028258838</v>
      </c>
    </row>
    <row r="89" spans="1:4" ht="15">
      <c r="A89" s="2">
        <v>464</v>
      </c>
      <c r="B89" s="2">
        <v>76.40238517927719</v>
      </c>
      <c r="C89" s="11">
        <v>0.004545228593649182</v>
      </c>
      <c r="D89" s="11">
        <f t="shared" si="1"/>
        <v>0.23957909887623755</v>
      </c>
    </row>
    <row r="90" spans="1:4" ht="15">
      <c r="A90" s="2">
        <v>485</v>
      </c>
      <c r="B90" s="2">
        <v>75.98752710056942</v>
      </c>
      <c r="C90" s="11">
        <v>0.005049763448411665</v>
      </c>
      <c r="D90" s="11">
        <f t="shared" si="1"/>
        <v>0.2446288623246492</v>
      </c>
    </row>
    <row r="91" spans="1:4" ht="15">
      <c r="A91" s="2">
        <v>257</v>
      </c>
      <c r="B91" s="2">
        <v>75.60713990077602</v>
      </c>
      <c r="C91" s="11">
        <v>0.0016103988230877942</v>
      </c>
      <c r="D91" s="11">
        <f t="shared" si="1"/>
        <v>0.246239261147737</v>
      </c>
    </row>
    <row r="92" spans="1:4" ht="15">
      <c r="A92" s="2">
        <v>197</v>
      </c>
      <c r="B92" s="2">
        <v>75.54308596163901</v>
      </c>
      <c r="C92" s="11">
        <v>0.0011921153750526175</v>
      </c>
      <c r="D92" s="11">
        <f t="shared" si="1"/>
        <v>0.24743137652278963</v>
      </c>
    </row>
    <row r="93" spans="1:4" ht="15">
      <c r="A93" s="2">
        <v>472</v>
      </c>
      <c r="B93" s="2">
        <v>74.80648227796519</v>
      </c>
      <c r="C93" s="11">
        <v>0.004731197570384276</v>
      </c>
      <c r="D93" s="11">
        <f t="shared" si="1"/>
        <v>0.2521625740931739</v>
      </c>
    </row>
    <row r="94" spans="1:4" ht="15">
      <c r="A94" s="2">
        <v>205</v>
      </c>
      <c r="B94" s="2">
        <v>74.55856367100569</v>
      </c>
      <c r="C94" s="11">
        <v>0.0012408910244794632</v>
      </c>
      <c r="D94" s="11">
        <f t="shared" si="1"/>
        <v>0.2534034651176533</v>
      </c>
    </row>
    <row r="95" spans="1:4" ht="15">
      <c r="A95" s="2">
        <v>356</v>
      </c>
      <c r="B95" s="2">
        <v>74.53753329026404</v>
      </c>
      <c r="C95" s="11">
        <v>0.002645138706759717</v>
      </c>
      <c r="D95" s="11">
        <f t="shared" si="1"/>
        <v>0.256048603824413</v>
      </c>
    </row>
    <row r="96" spans="1:4" ht="15">
      <c r="A96" s="2">
        <v>134</v>
      </c>
      <c r="B96" s="2">
        <v>72.3833065283743</v>
      </c>
      <c r="C96" s="11">
        <v>0.000869305397608729</v>
      </c>
      <c r="D96" s="11">
        <f t="shared" si="1"/>
        <v>0.25691790922202173</v>
      </c>
    </row>
    <row r="97" spans="1:4" ht="15">
      <c r="A97" s="2">
        <v>279</v>
      </c>
      <c r="B97" s="2">
        <v>72.2878013762147</v>
      </c>
      <c r="C97" s="11">
        <v>0.0017981489679390855</v>
      </c>
      <c r="D97" s="11">
        <f t="shared" si="1"/>
        <v>0.2587160581899608</v>
      </c>
    </row>
    <row r="98" spans="1:4" ht="15">
      <c r="A98" s="2">
        <v>20</v>
      </c>
      <c r="B98" s="2">
        <v>71.79647239877704</v>
      </c>
      <c r="C98" s="11">
        <v>0.0004909119242341986</v>
      </c>
      <c r="D98" s="11">
        <f t="shared" si="1"/>
        <v>0.25920697011419497</v>
      </c>
    </row>
    <row r="99" spans="1:4" ht="15">
      <c r="A99" s="2">
        <v>399</v>
      </c>
      <c r="B99" s="2">
        <v>71.15044749720255</v>
      </c>
      <c r="C99" s="11">
        <v>0.0032813758583959264</v>
      </c>
      <c r="D99" s="11">
        <f t="shared" si="1"/>
        <v>0.2624883459725909</v>
      </c>
    </row>
    <row r="100" spans="1:4" ht="15">
      <c r="A100" s="2">
        <v>392</v>
      </c>
      <c r="B100" s="2">
        <v>70.75563972501186</v>
      </c>
      <c r="C100" s="11">
        <v>0.0031682361412234622</v>
      </c>
      <c r="D100" s="11">
        <f t="shared" si="1"/>
        <v>0.2656565821138144</v>
      </c>
    </row>
    <row r="101" spans="1:4" ht="15">
      <c r="A101" s="2">
        <v>110</v>
      </c>
      <c r="B101" s="2">
        <v>70.12642480529212</v>
      </c>
      <c r="C101" s="11">
        <v>0.000770772682487515</v>
      </c>
      <c r="D101" s="11">
        <f t="shared" si="1"/>
        <v>0.2664273547963019</v>
      </c>
    </row>
    <row r="102" spans="1:4" ht="15">
      <c r="A102" s="2">
        <v>345</v>
      </c>
      <c r="B102" s="2">
        <v>70.02112984884297</v>
      </c>
      <c r="C102" s="11">
        <v>0.002503239129383866</v>
      </c>
      <c r="D102" s="11">
        <f t="shared" si="1"/>
        <v>0.2689305939256858</v>
      </c>
    </row>
    <row r="103" spans="1:4" ht="15">
      <c r="A103" s="2">
        <v>343</v>
      </c>
      <c r="B103" s="2">
        <v>68.57529316075306</v>
      </c>
      <c r="C103" s="11">
        <v>0.0024782693190682627</v>
      </c>
      <c r="D103" s="11">
        <f t="shared" si="1"/>
        <v>0.27140886324475405</v>
      </c>
    </row>
    <row r="104" spans="1:4" ht="15">
      <c r="A104" s="2">
        <v>73</v>
      </c>
      <c r="B104" s="2">
        <v>67.91735953942407</v>
      </c>
      <c r="C104" s="11">
        <v>0.0006402952819339288</v>
      </c>
      <c r="D104" s="11">
        <f t="shared" si="1"/>
        <v>0.272049158526688</v>
      </c>
    </row>
    <row r="105" spans="1:4" ht="15">
      <c r="A105" s="2">
        <v>423</v>
      </c>
      <c r="B105" s="2">
        <v>66.9134876635635</v>
      </c>
      <c r="C105" s="11">
        <v>0.0037008547527665665</v>
      </c>
      <c r="D105" s="11">
        <f t="shared" si="1"/>
        <v>0.27575001327945453</v>
      </c>
    </row>
    <row r="106" spans="1:4" ht="15">
      <c r="A106" s="2">
        <v>231</v>
      </c>
      <c r="B106" s="2">
        <v>66.76840460903259</v>
      </c>
      <c r="C106" s="11">
        <v>0.0014136228087442333</v>
      </c>
      <c r="D106" s="11">
        <f t="shared" si="1"/>
        <v>0.2771636360881988</v>
      </c>
    </row>
    <row r="107" spans="1:4" ht="15">
      <c r="A107" s="2">
        <v>466</v>
      </c>
      <c r="B107" s="2">
        <v>66.68796636263141</v>
      </c>
      <c r="C107" s="11">
        <v>0.004591024058634057</v>
      </c>
      <c r="D107" s="11">
        <f t="shared" si="1"/>
        <v>0.2817546601468328</v>
      </c>
    </row>
    <row r="108" spans="1:4" ht="15">
      <c r="A108" s="2">
        <v>486</v>
      </c>
      <c r="B108" s="2">
        <v>66.58689584358035</v>
      </c>
      <c r="C108" s="11">
        <v>0.005075139144132327</v>
      </c>
      <c r="D108" s="11">
        <f t="shared" si="1"/>
        <v>0.28682979929096514</v>
      </c>
    </row>
    <row r="109" spans="1:4" ht="15">
      <c r="A109" s="2">
        <v>133</v>
      </c>
      <c r="B109" s="2">
        <v>65.76910749680246</v>
      </c>
      <c r="C109" s="11">
        <v>0.0008649588706206853</v>
      </c>
      <c r="D109" s="11">
        <f t="shared" si="1"/>
        <v>0.2876947581615858</v>
      </c>
    </row>
    <row r="110" spans="1:4" ht="15">
      <c r="A110" s="2">
        <v>280</v>
      </c>
      <c r="B110" s="2">
        <v>65.26004699337864</v>
      </c>
      <c r="C110" s="11">
        <v>0.0018071848924010904</v>
      </c>
      <c r="D110" s="11">
        <f t="shared" si="1"/>
        <v>0.2895019430539869</v>
      </c>
    </row>
    <row r="111" spans="1:4" ht="15">
      <c r="A111" s="2">
        <v>351</v>
      </c>
      <c r="B111" s="2">
        <v>64.63371328976791</v>
      </c>
      <c r="C111" s="11">
        <v>0.002579668225601823</v>
      </c>
      <c r="D111" s="11">
        <f t="shared" si="1"/>
        <v>0.29208161127958876</v>
      </c>
    </row>
    <row r="112" spans="1:4" ht="15">
      <c r="A112" s="2">
        <v>436</v>
      </c>
      <c r="B112" s="2">
        <v>64.53049572234886</v>
      </c>
      <c r="C112" s="11">
        <v>0.003950044524748793</v>
      </c>
      <c r="D112" s="11">
        <f t="shared" si="1"/>
        <v>0.29603165580433755</v>
      </c>
    </row>
    <row r="113" spans="1:4" ht="15">
      <c r="A113" s="2">
        <v>175</v>
      </c>
      <c r="B113" s="2">
        <v>63.584796178340184</v>
      </c>
      <c r="C113" s="11">
        <v>0.0010676430213509627</v>
      </c>
      <c r="D113" s="11">
        <f t="shared" si="1"/>
        <v>0.29709929882568853</v>
      </c>
    </row>
    <row r="114" spans="1:4" ht="15">
      <c r="A114" s="2">
        <v>151</v>
      </c>
      <c r="B114" s="2">
        <v>62.2417349738389</v>
      </c>
      <c r="C114" s="11">
        <v>0.000946629432843054</v>
      </c>
      <c r="D114" s="11">
        <f t="shared" si="1"/>
        <v>0.2980459282585316</v>
      </c>
    </row>
    <row r="115" spans="1:4" ht="15">
      <c r="A115" s="2">
        <v>56</v>
      </c>
      <c r="B115" s="2">
        <v>62.17677782402461</v>
      </c>
      <c r="C115" s="11">
        <v>0.0005879937020095283</v>
      </c>
      <c r="D115" s="11">
        <f t="shared" si="1"/>
        <v>0.2986339219605411</v>
      </c>
    </row>
    <row r="116" spans="1:4" ht="15">
      <c r="A116" s="2">
        <v>47</v>
      </c>
      <c r="B116" s="2">
        <v>61.940379684185245</v>
      </c>
      <c r="C116" s="11">
        <v>0.0005620570518907887</v>
      </c>
      <c r="D116" s="11">
        <f t="shared" si="1"/>
        <v>0.2991959790124319</v>
      </c>
    </row>
    <row r="117" spans="1:4" ht="15">
      <c r="A117" s="2">
        <v>297</v>
      </c>
      <c r="B117" s="2">
        <v>61.12011159407302</v>
      </c>
      <c r="C117" s="11">
        <v>0.0019679325751824845</v>
      </c>
      <c r="D117" s="11">
        <f t="shared" si="1"/>
        <v>0.30116391158761435</v>
      </c>
    </row>
    <row r="118" spans="1:4" ht="15">
      <c r="A118" s="2">
        <v>293</v>
      </c>
      <c r="B118" s="2">
        <v>60.92385295212989</v>
      </c>
      <c r="C118" s="11">
        <v>0.0019288681308287825</v>
      </c>
      <c r="D118" s="11">
        <f t="shared" si="1"/>
        <v>0.3030927797184431</v>
      </c>
    </row>
    <row r="119" spans="1:4" ht="15">
      <c r="A119" s="2">
        <v>185</v>
      </c>
      <c r="B119" s="2">
        <v>60.78681502833206</v>
      </c>
      <c r="C119" s="11">
        <v>0.0011225230256228294</v>
      </c>
      <c r="D119" s="11">
        <f t="shared" si="1"/>
        <v>0.30421530274406594</v>
      </c>
    </row>
    <row r="120" spans="1:4" ht="15">
      <c r="A120" s="2">
        <v>450</v>
      </c>
      <c r="B120" s="2">
        <v>59.949226782136975</v>
      </c>
      <c r="C120" s="11">
        <v>0.004237198994627891</v>
      </c>
      <c r="D120" s="11">
        <f t="shared" si="1"/>
        <v>0.3084525017386938</v>
      </c>
    </row>
    <row r="121" spans="1:4" ht="15">
      <c r="A121" s="2">
        <v>389</v>
      </c>
      <c r="B121" s="2">
        <v>59.846905307767884</v>
      </c>
      <c r="C121" s="11">
        <v>0.0031209498207861843</v>
      </c>
      <c r="D121" s="11">
        <f t="shared" si="1"/>
        <v>0.31157345155948</v>
      </c>
    </row>
    <row r="122" spans="1:4" ht="15">
      <c r="A122" s="2">
        <v>55</v>
      </c>
      <c r="B122" s="2">
        <v>59.63566781571717</v>
      </c>
      <c r="C122" s="11">
        <v>0.0005850537334994808</v>
      </c>
      <c r="D122" s="11">
        <f t="shared" si="1"/>
        <v>0.3121585052929795</v>
      </c>
    </row>
    <row r="123" spans="1:4" ht="15">
      <c r="A123" s="2">
        <v>380</v>
      </c>
      <c r="B123" s="2">
        <v>59.48039335192152</v>
      </c>
      <c r="C123" s="11">
        <v>0.002983283408266407</v>
      </c>
      <c r="D123" s="11">
        <f t="shared" si="1"/>
        <v>0.31514178870124593</v>
      </c>
    </row>
    <row r="124" spans="1:4" ht="15">
      <c r="A124" s="2">
        <v>367</v>
      </c>
      <c r="B124" s="2">
        <v>55.01825168313735</v>
      </c>
      <c r="C124" s="11">
        <v>0.0027950820582293367</v>
      </c>
      <c r="D124" s="11">
        <f t="shared" si="1"/>
        <v>0.31793687075947524</v>
      </c>
    </row>
    <row r="125" spans="1:4" ht="15">
      <c r="A125" s="2">
        <v>290</v>
      </c>
      <c r="B125" s="2">
        <v>54.624909369002125</v>
      </c>
      <c r="C125" s="11">
        <v>0.0019000795328676465</v>
      </c>
      <c r="D125" s="11">
        <f t="shared" si="1"/>
        <v>0.3198369502923429</v>
      </c>
    </row>
    <row r="126" spans="1:4" ht="15">
      <c r="A126" s="2">
        <v>429</v>
      </c>
      <c r="B126" s="2">
        <v>53.17351944518123</v>
      </c>
      <c r="C126" s="11">
        <v>0.0038138495444617164</v>
      </c>
      <c r="D126" s="11">
        <f t="shared" si="1"/>
        <v>0.3236507998368046</v>
      </c>
    </row>
    <row r="127" spans="1:4" ht="15">
      <c r="A127" s="2">
        <v>331</v>
      </c>
      <c r="B127" s="2">
        <v>52.7626834880939</v>
      </c>
      <c r="C127" s="11">
        <v>0.002333594912510836</v>
      </c>
      <c r="D127" s="11">
        <f t="shared" si="1"/>
        <v>0.32598439474931545</v>
      </c>
    </row>
    <row r="128" spans="1:4" ht="15">
      <c r="A128" s="2">
        <v>312</v>
      </c>
      <c r="B128" s="2">
        <v>52.34651734206636</v>
      </c>
      <c r="C128" s="11">
        <v>0.0021216024267063645</v>
      </c>
      <c r="D128" s="11">
        <f t="shared" si="1"/>
        <v>0.3281059971760218</v>
      </c>
    </row>
    <row r="129" spans="1:4" ht="15">
      <c r="A129" s="2">
        <v>23</v>
      </c>
      <c r="B129" s="2">
        <v>51.47056475170757</v>
      </c>
      <c r="C129" s="11">
        <v>0.0004983498581609837</v>
      </c>
      <c r="D129" s="11">
        <f t="shared" si="1"/>
        <v>0.3286043470341828</v>
      </c>
    </row>
    <row r="130" spans="1:4" ht="15">
      <c r="A130" s="2">
        <v>303</v>
      </c>
      <c r="B130" s="2">
        <v>50.042264995336154</v>
      </c>
      <c r="C130" s="11">
        <v>0.002028017649106722</v>
      </c>
      <c r="D130" s="11">
        <f t="shared" si="1"/>
        <v>0.3306323646832895</v>
      </c>
    </row>
    <row r="131" spans="1:4" ht="15">
      <c r="A131" s="2">
        <v>448</v>
      </c>
      <c r="B131" s="2">
        <v>49.4377552472597</v>
      </c>
      <c r="C131" s="11">
        <v>0.004194932934656477</v>
      </c>
      <c r="D131" s="11">
        <f t="shared" si="1"/>
        <v>0.334827297617946</v>
      </c>
    </row>
    <row r="132" spans="1:4" ht="15">
      <c r="A132" s="2">
        <v>100</v>
      </c>
      <c r="B132" s="2">
        <v>48.79294508481689</v>
      </c>
      <c r="C132" s="11">
        <v>0.0007330897066001533</v>
      </c>
      <c r="D132" s="11">
        <f aca="true" t="shared" si="2" ref="D132:D195">D131+C132</f>
        <v>0.3355603873245461</v>
      </c>
    </row>
    <row r="133" spans="1:4" ht="15">
      <c r="A133" s="2">
        <v>299</v>
      </c>
      <c r="B133" s="2">
        <v>48.74596824037144</v>
      </c>
      <c r="C133" s="11">
        <v>0.0019877604860306397</v>
      </c>
      <c r="D133" s="11">
        <f t="shared" si="2"/>
        <v>0.3375481478105768</v>
      </c>
    </row>
    <row r="134" spans="1:4" ht="15">
      <c r="A134" s="2">
        <v>12</v>
      </c>
      <c r="B134" s="2">
        <v>47.57923091370321</v>
      </c>
      <c r="C134" s="11">
        <v>0.00047161567062002646</v>
      </c>
      <c r="D134" s="11">
        <f t="shared" si="2"/>
        <v>0.33801976348119683</v>
      </c>
    </row>
    <row r="135" spans="1:4" ht="15">
      <c r="A135" s="2">
        <v>390</v>
      </c>
      <c r="B135" s="2">
        <v>47.38619381582612</v>
      </c>
      <c r="C135" s="11">
        <v>0.0031366329857147584</v>
      </c>
      <c r="D135" s="11">
        <f t="shared" si="2"/>
        <v>0.3411563964669116</v>
      </c>
    </row>
    <row r="136" spans="1:4" ht="15">
      <c r="A136" s="2">
        <v>127</v>
      </c>
      <c r="B136" s="2">
        <v>47.107882091362626</v>
      </c>
      <c r="C136" s="11">
        <v>0.0008393323097741559</v>
      </c>
      <c r="D136" s="11">
        <f t="shared" si="2"/>
        <v>0.34199572877668577</v>
      </c>
    </row>
    <row r="137" spans="1:4" ht="15">
      <c r="A137" s="2">
        <v>70</v>
      </c>
      <c r="B137" s="2">
        <v>45.073264274862595</v>
      </c>
      <c r="C137" s="11">
        <v>0.000630738794814155</v>
      </c>
      <c r="D137" s="11">
        <f t="shared" si="2"/>
        <v>0.34262646757149995</v>
      </c>
    </row>
    <row r="138" spans="1:4" ht="15">
      <c r="A138" s="2">
        <v>406</v>
      </c>
      <c r="B138" s="2">
        <v>44.0543339940923</v>
      </c>
      <c r="C138" s="11">
        <v>0.0033985558664530605</v>
      </c>
      <c r="D138" s="11">
        <f t="shared" si="2"/>
        <v>0.346025023437953</v>
      </c>
    </row>
    <row r="139" spans="1:4" ht="15">
      <c r="A139" s="2">
        <v>476</v>
      </c>
      <c r="B139" s="2">
        <v>43.09402920832326</v>
      </c>
      <c r="C139" s="11">
        <v>0.004827016253507644</v>
      </c>
      <c r="D139" s="11">
        <f t="shared" si="2"/>
        <v>0.3508520396914606</v>
      </c>
    </row>
    <row r="140" spans="1:4" ht="15">
      <c r="A140" s="2">
        <v>90</v>
      </c>
      <c r="B140" s="2">
        <v>41.30596110161787</v>
      </c>
      <c r="C140" s="11">
        <v>0.0006972490464875865</v>
      </c>
      <c r="D140" s="11">
        <f t="shared" si="2"/>
        <v>0.3515492887379482</v>
      </c>
    </row>
    <row r="141" spans="1:4" ht="15">
      <c r="A141" s="2">
        <v>328</v>
      </c>
      <c r="B141" s="2">
        <v>40.82788511659237</v>
      </c>
      <c r="C141" s="11">
        <v>0.0022987657167422484</v>
      </c>
      <c r="D141" s="11">
        <f t="shared" si="2"/>
        <v>0.3538480544546905</v>
      </c>
    </row>
    <row r="142" spans="1:4" ht="15">
      <c r="A142" s="2">
        <v>266</v>
      </c>
      <c r="B142" s="2">
        <v>39.24178673142342</v>
      </c>
      <c r="C142" s="11">
        <v>0.0016847121880487845</v>
      </c>
      <c r="D142" s="11">
        <f t="shared" si="2"/>
        <v>0.35553276664273925</v>
      </c>
    </row>
    <row r="143" spans="1:4" ht="15">
      <c r="A143" s="2">
        <v>69</v>
      </c>
      <c r="B143" s="2">
        <v>39.1447112456226</v>
      </c>
      <c r="C143" s="11">
        <v>0.0006275851008400842</v>
      </c>
      <c r="D143" s="11">
        <f t="shared" si="2"/>
        <v>0.35616035174357935</v>
      </c>
    </row>
    <row r="144" spans="1:4" ht="15">
      <c r="A144" s="2">
        <v>150</v>
      </c>
      <c r="B144" s="2">
        <v>38.67331642852514</v>
      </c>
      <c r="C144" s="11">
        <v>0.0009418962856788387</v>
      </c>
      <c r="D144" s="11">
        <f t="shared" si="2"/>
        <v>0.35710224802925816</v>
      </c>
    </row>
    <row r="145" spans="1:4" ht="15">
      <c r="A145" s="2">
        <v>439</v>
      </c>
      <c r="B145" s="2">
        <v>38.48092332493616</v>
      </c>
      <c r="C145" s="11">
        <v>0.004009892674147022</v>
      </c>
      <c r="D145" s="11">
        <f t="shared" si="2"/>
        <v>0.3611121407034052</v>
      </c>
    </row>
    <row r="146" spans="1:4" ht="15">
      <c r="A146" s="2">
        <v>321</v>
      </c>
      <c r="B146" s="2">
        <v>37.49050273319881</v>
      </c>
      <c r="C146" s="11">
        <v>0.002219505761692443</v>
      </c>
      <c r="D146" s="11">
        <f t="shared" si="2"/>
        <v>0.36333164646509764</v>
      </c>
    </row>
    <row r="147" spans="1:4" ht="15">
      <c r="A147" s="2">
        <v>165</v>
      </c>
      <c r="B147" s="2">
        <v>37.216743982531625</v>
      </c>
      <c r="C147" s="11">
        <v>0.001015446093327985</v>
      </c>
      <c r="D147" s="11">
        <f t="shared" si="2"/>
        <v>0.3643470925584256</v>
      </c>
    </row>
    <row r="148" spans="1:4" ht="15">
      <c r="A148" s="2">
        <v>192</v>
      </c>
      <c r="B148" s="2">
        <v>36.51116046360585</v>
      </c>
      <c r="C148" s="11">
        <v>0.0011626090330974816</v>
      </c>
      <c r="D148" s="11">
        <f t="shared" si="2"/>
        <v>0.36550970159152313</v>
      </c>
    </row>
    <row r="149" spans="1:4" ht="15">
      <c r="A149" s="2">
        <v>28</v>
      </c>
      <c r="B149" s="2">
        <v>34.633347146949745</v>
      </c>
      <c r="C149" s="11">
        <v>0.0005109976880931277</v>
      </c>
      <c r="D149" s="11">
        <f t="shared" si="2"/>
        <v>0.3660206992796163</v>
      </c>
    </row>
    <row r="150" spans="1:4" ht="15">
      <c r="A150" s="2">
        <v>203</v>
      </c>
      <c r="B150" s="2">
        <v>34.381833046229076</v>
      </c>
      <c r="C150" s="11">
        <v>0.0012285131365102804</v>
      </c>
      <c r="D150" s="11">
        <f t="shared" si="2"/>
        <v>0.36724921241612657</v>
      </c>
    </row>
    <row r="151" spans="1:4" ht="15">
      <c r="A151" s="2">
        <v>111</v>
      </c>
      <c r="B151" s="2">
        <v>33.69694611405794</v>
      </c>
      <c r="C151" s="11">
        <v>0.0007746459120477539</v>
      </c>
      <c r="D151" s="11">
        <f t="shared" si="2"/>
        <v>0.3680238583281743</v>
      </c>
    </row>
    <row r="152" spans="1:4" ht="15">
      <c r="A152" s="2">
        <v>428</v>
      </c>
      <c r="B152" s="2">
        <v>33.406249857816874</v>
      </c>
      <c r="C152" s="11">
        <v>0.003794780296739408</v>
      </c>
      <c r="D152" s="11">
        <f t="shared" si="2"/>
        <v>0.3718186386249137</v>
      </c>
    </row>
    <row r="153" spans="1:4" ht="15">
      <c r="A153" s="2">
        <v>144</v>
      </c>
      <c r="B153" s="2">
        <v>32.69471637953575</v>
      </c>
      <c r="C153" s="11">
        <v>0.0009139902622875207</v>
      </c>
      <c r="D153" s="11">
        <f t="shared" si="2"/>
        <v>0.3727326288872012</v>
      </c>
    </row>
    <row r="154" spans="1:4" ht="15">
      <c r="A154" s="2">
        <v>159</v>
      </c>
      <c r="B154" s="2">
        <v>32.36890642941944</v>
      </c>
      <c r="C154" s="11">
        <v>0.0009853609736986935</v>
      </c>
      <c r="D154" s="11">
        <f t="shared" si="2"/>
        <v>0.3737179898608999</v>
      </c>
    </row>
    <row r="155" spans="1:4" ht="15">
      <c r="A155" s="2">
        <v>149</v>
      </c>
      <c r="B155" s="2">
        <v>31.947256217061295</v>
      </c>
      <c r="C155" s="11">
        <v>0.0009371868042504445</v>
      </c>
      <c r="D155" s="11">
        <f t="shared" si="2"/>
        <v>0.3746551766651503</v>
      </c>
    </row>
    <row r="156" spans="1:4" ht="15">
      <c r="A156" s="2">
        <v>264</v>
      </c>
      <c r="B156" s="2">
        <v>31.944558208873786</v>
      </c>
      <c r="C156" s="11">
        <v>0.001667907183972998</v>
      </c>
      <c r="D156" s="11">
        <f t="shared" si="2"/>
        <v>0.3763230838491233</v>
      </c>
    </row>
    <row r="157" spans="1:4" ht="15">
      <c r="A157" s="2">
        <v>286</v>
      </c>
      <c r="B157" s="2">
        <v>31.557339346703884</v>
      </c>
      <c r="C157" s="11">
        <v>0.0018623620052880072</v>
      </c>
      <c r="D157" s="11">
        <f t="shared" si="2"/>
        <v>0.3781854458544113</v>
      </c>
    </row>
    <row r="158" spans="1:4" ht="15">
      <c r="A158" s="2">
        <v>460</v>
      </c>
      <c r="B158" s="2">
        <v>30.650513375981973</v>
      </c>
      <c r="C158" s="11">
        <v>0.004455003536291717</v>
      </c>
      <c r="D158" s="11">
        <f t="shared" si="2"/>
        <v>0.38264044939070296</v>
      </c>
    </row>
    <row r="159" spans="1:4" ht="15">
      <c r="A159" s="2">
        <v>324</v>
      </c>
      <c r="B159" s="2">
        <v>30.62576974034164</v>
      </c>
      <c r="C159" s="11">
        <v>0.0022531340693187846</v>
      </c>
      <c r="D159" s="11">
        <f t="shared" si="2"/>
        <v>0.3848935834600217</v>
      </c>
    </row>
    <row r="160" spans="1:4" ht="15">
      <c r="A160" s="2">
        <v>78</v>
      </c>
      <c r="B160" s="2">
        <v>30.619876025175472</v>
      </c>
      <c r="C160" s="11">
        <v>0.0006565456042720132</v>
      </c>
      <c r="D160" s="11">
        <f t="shared" si="2"/>
        <v>0.38555012906429376</v>
      </c>
    </row>
    <row r="161" spans="1:4" ht="15">
      <c r="A161" s="2">
        <v>107</v>
      </c>
      <c r="B161" s="2">
        <v>30.251631251576327</v>
      </c>
      <c r="C161" s="11">
        <v>0.0007592688038548035</v>
      </c>
      <c r="D161" s="11">
        <f t="shared" si="2"/>
        <v>0.38630939786814855</v>
      </c>
    </row>
    <row r="162" spans="1:4" ht="15">
      <c r="A162" s="2">
        <v>10</v>
      </c>
      <c r="B162" s="2">
        <v>29.85556524356616</v>
      </c>
      <c r="C162" s="11">
        <v>0.0004669113043055918</v>
      </c>
      <c r="D162" s="11">
        <f t="shared" si="2"/>
        <v>0.38677630917245415</v>
      </c>
    </row>
    <row r="163" spans="1:4" ht="15">
      <c r="A163" s="2">
        <v>424</v>
      </c>
      <c r="B163" s="2">
        <v>29.444870667906798</v>
      </c>
      <c r="C163" s="11">
        <v>0.0037194520128307203</v>
      </c>
      <c r="D163" s="11">
        <f t="shared" si="2"/>
        <v>0.39049576118528484</v>
      </c>
    </row>
    <row r="164" spans="1:4" ht="15">
      <c r="A164" s="2">
        <v>425</v>
      </c>
      <c r="B164" s="2">
        <v>29.278334523914964</v>
      </c>
      <c r="C164" s="11">
        <v>0.003738142726463035</v>
      </c>
      <c r="D164" s="11">
        <f t="shared" si="2"/>
        <v>0.3942339039117479</v>
      </c>
    </row>
    <row r="165" spans="1:4" ht="15">
      <c r="A165" s="2">
        <v>226</v>
      </c>
      <c r="B165" s="2">
        <v>28.287184851531492</v>
      </c>
      <c r="C165" s="11">
        <v>0.0013786338816124562</v>
      </c>
      <c r="D165" s="11">
        <f t="shared" si="2"/>
        <v>0.39561253779336036</v>
      </c>
    </row>
    <row r="166" spans="1:4" ht="15">
      <c r="A166" s="2">
        <v>207</v>
      </c>
      <c r="B166" s="2">
        <v>28.168887790910958</v>
      </c>
      <c r="C166" s="11">
        <v>0.0012533936258977937</v>
      </c>
      <c r="D166" s="11">
        <f t="shared" si="2"/>
        <v>0.39686593141925813</v>
      </c>
    </row>
    <row r="167" spans="1:4" ht="15">
      <c r="A167" s="2">
        <v>63</v>
      </c>
      <c r="B167" s="2">
        <v>27.67938284322554</v>
      </c>
      <c r="C167" s="11">
        <v>0.0006089913291367974</v>
      </c>
      <c r="D167" s="11">
        <f t="shared" si="2"/>
        <v>0.3974749227483949</v>
      </c>
    </row>
    <row r="168" spans="1:4" ht="15">
      <c r="A168" s="2">
        <v>404</v>
      </c>
      <c r="B168" s="2">
        <v>27.19027701095183</v>
      </c>
      <c r="C168" s="11">
        <v>0.003364655271685191</v>
      </c>
      <c r="D168" s="11">
        <f t="shared" si="2"/>
        <v>0.4008395780200801</v>
      </c>
    </row>
    <row r="169" spans="1:4" ht="15">
      <c r="A169" s="2">
        <v>120</v>
      </c>
      <c r="B169" s="2">
        <v>26.74063065294831</v>
      </c>
      <c r="C169" s="11">
        <v>0.0008103926746212415</v>
      </c>
      <c r="D169" s="11">
        <f t="shared" si="2"/>
        <v>0.4016499706947013</v>
      </c>
    </row>
    <row r="170" spans="1:4" ht="15">
      <c r="A170" s="2">
        <v>479</v>
      </c>
      <c r="B170" s="2">
        <v>25.92899038249743</v>
      </c>
      <c r="C170" s="11">
        <v>0.004900151629090777</v>
      </c>
      <c r="D170" s="11">
        <f t="shared" si="2"/>
        <v>0.4065501223237921</v>
      </c>
    </row>
    <row r="171" spans="1:4" ht="15">
      <c r="A171" s="2">
        <v>93</v>
      </c>
      <c r="B171" s="2">
        <v>25.61666824597887</v>
      </c>
      <c r="C171" s="11">
        <v>0.0007078132476859552</v>
      </c>
      <c r="D171" s="11">
        <f t="shared" si="2"/>
        <v>0.40725793557147805</v>
      </c>
    </row>
    <row r="172" spans="1:4" ht="15">
      <c r="A172" s="2">
        <v>360</v>
      </c>
      <c r="B172" s="2">
        <v>25.107606896435755</v>
      </c>
      <c r="C172" s="11">
        <v>0.0026987094367471732</v>
      </c>
      <c r="D172" s="11">
        <f t="shared" si="2"/>
        <v>0.4099566450082252</v>
      </c>
    </row>
    <row r="173" spans="1:4" ht="15">
      <c r="A173" s="2">
        <v>491</v>
      </c>
      <c r="B173" s="2">
        <v>24.73052496370292</v>
      </c>
      <c r="C173" s="11">
        <v>0.005203943227700897</v>
      </c>
      <c r="D173" s="11">
        <f t="shared" si="2"/>
        <v>0.4151605882359261</v>
      </c>
    </row>
    <row r="174" spans="1:4" ht="15">
      <c r="A174" s="2">
        <v>171</v>
      </c>
      <c r="B174" s="2">
        <v>24.397998189682767</v>
      </c>
      <c r="C174" s="11">
        <v>0.001046449774222912</v>
      </c>
      <c r="D174" s="11">
        <f t="shared" si="2"/>
        <v>0.416207038010149</v>
      </c>
    </row>
    <row r="175" spans="1:4" ht="15">
      <c r="A175" s="2">
        <v>383</v>
      </c>
      <c r="B175" s="2">
        <v>23.56452750846438</v>
      </c>
      <c r="C175" s="11">
        <v>0.0030284839091712767</v>
      </c>
      <c r="D175" s="11">
        <f t="shared" si="2"/>
        <v>0.4192355219193203</v>
      </c>
    </row>
    <row r="176" spans="1:4" ht="15">
      <c r="A176" s="2">
        <v>282</v>
      </c>
      <c r="B176" s="2">
        <v>22.790341499967326</v>
      </c>
      <c r="C176" s="11">
        <v>0.0018253931894660139</v>
      </c>
      <c r="D176" s="11">
        <f t="shared" si="2"/>
        <v>0.4210609151087863</v>
      </c>
    </row>
    <row r="177" spans="1:4" ht="15">
      <c r="A177" s="2">
        <v>269</v>
      </c>
      <c r="B177" s="2">
        <v>22.654166582171456</v>
      </c>
      <c r="C177" s="11">
        <v>0.0017102376994934363</v>
      </c>
      <c r="D177" s="11">
        <f t="shared" si="2"/>
        <v>0.4227711528082797</v>
      </c>
    </row>
    <row r="178" spans="1:4" ht="15">
      <c r="A178" s="2">
        <v>330</v>
      </c>
      <c r="B178" s="2">
        <v>22.388037836613876</v>
      </c>
      <c r="C178" s="11">
        <v>0.0023219269379482817</v>
      </c>
      <c r="D178" s="11">
        <f t="shared" si="2"/>
        <v>0.425093079746228</v>
      </c>
    </row>
    <row r="179" spans="1:4" ht="15">
      <c r="A179" s="2">
        <v>333</v>
      </c>
      <c r="B179" s="2">
        <v>22.269964623339547</v>
      </c>
      <c r="C179" s="11">
        <v>0.0023571070553883348</v>
      </c>
      <c r="D179" s="11">
        <f t="shared" si="2"/>
        <v>0.42745018680161634</v>
      </c>
    </row>
    <row r="180" spans="1:4" ht="15">
      <c r="A180" s="2">
        <v>352</v>
      </c>
      <c r="B180" s="2">
        <v>21.547782564932277</v>
      </c>
      <c r="C180" s="11">
        <v>0.002592631382514395</v>
      </c>
      <c r="D180" s="11">
        <f t="shared" si="2"/>
        <v>0.43004281818413076</v>
      </c>
    </row>
    <row r="181" spans="1:4" ht="15">
      <c r="A181" s="2">
        <v>4</v>
      </c>
      <c r="B181" s="2">
        <v>21.416835607104076</v>
      </c>
      <c r="C181" s="11">
        <v>0.0004530778940058241</v>
      </c>
      <c r="D181" s="11">
        <f t="shared" si="2"/>
        <v>0.4304958960781366</v>
      </c>
    </row>
    <row r="182" spans="1:4" ht="15">
      <c r="A182" s="2">
        <v>338</v>
      </c>
      <c r="B182" s="2">
        <v>21.31349572138606</v>
      </c>
      <c r="C182" s="11">
        <v>0.0024169290633215207</v>
      </c>
      <c r="D182" s="11">
        <f t="shared" si="2"/>
        <v>0.4329128251414581</v>
      </c>
    </row>
    <row r="183" spans="1:4" ht="15">
      <c r="A183" s="2">
        <v>391</v>
      </c>
      <c r="B183" s="2">
        <v>20.553282342012608</v>
      </c>
      <c r="C183" s="11">
        <v>0.003152394960517345</v>
      </c>
      <c r="D183" s="11">
        <f t="shared" si="2"/>
        <v>0.43606522010197546</v>
      </c>
    </row>
    <row r="184" spans="1:4" ht="15">
      <c r="A184" s="2">
        <v>96</v>
      </c>
      <c r="B184" s="2">
        <v>20.302476308610494</v>
      </c>
      <c r="C184" s="11">
        <v>0.0007185375098374681</v>
      </c>
      <c r="D184" s="11">
        <f t="shared" si="2"/>
        <v>0.43678375761181293</v>
      </c>
    </row>
    <row r="185" spans="1:4" ht="15">
      <c r="A185" s="2">
        <v>64</v>
      </c>
      <c r="B185" s="2">
        <v>20.26290596940271</v>
      </c>
      <c r="C185" s="11">
        <v>0.0006120515870721581</v>
      </c>
      <c r="D185" s="11">
        <f t="shared" si="2"/>
        <v>0.4373958091988851</v>
      </c>
    </row>
    <row r="186" spans="1:4" ht="15">
      <c r="A186" s="2">
        <v>167</v>
      </c>
      <c r="B186" s="2">
        <v>19.74208971097869</v>
      </c>
      <c r="C186" s="11">
        <v>0.0010256772236337313</v>
      </c>
      <c r="D186" s="11">
        <f t="shared" si="2"/>
        <v>0.4384214864225188</v>
      </c>
    </row>
    <row r="187" spans="1:4" ht="15">
      <c r="A187" s="2">
        <v>59</v>
      </c>
      <c r="B187" s="2">
        <v>18.696809561244663</v>
      </c>
      <c r="C187" s="11">
        <v>0.000596902547138387</v>
      </c>
      <c r="D187" s="11">
        <f t="shared" si="2"/>
        <v>0.4390183889696572</v>
      </c>
    </row>
    <row r="188" spans="1:4" ht="15">
      <c r="A188" s="2">
        <v>202</v>
      </c>
      <c r="B188" s="2">
        <v>18.249908002777374</v>
      </c>
      <c r="C188" s="11">
        <v>0.001222370570827729</v>
      </c>
      <c r="D188" s="11">
        <f t="shared" si="2"/>
        <v>0.44024075954048497</v>
      </c>
    </row>
    <row r="189" spans="1:4" ht="15">
      <c r="A189" s="2">
        <v>168</v>
      </c>
      <c r="B189" s="2">
        <v>18.248168992762658</v>
      </c>
      <c r="C189" s="11">
        <v>0.0010308313805364134</v>
      </c>
      <c r="D189" s="11">
        <f t="shared" si="2"/>
        <v>0.44127159092102136</v>
      </c>
    </row>
    <row r="190" spans="1:4" ht="15">
      <c r="A190" s="2">
        <v>276</v>
      </c>
      <c r="B190" s="2">
        <v>18.16138998306633</v>
      </c>
      <c r="C190" s="11">
        <v>0.0017713113698239731</v>
      </c>
      <c r="D190" s="11">
        <f t="shared" si="2"/>
        <v>0.4430429022908453</v>
      </c>
    </row>
    <row r="191" spans="1:4" ht="15">
      <c r="A191" s="2">
        <v>62</v>
      </c>
      <c r="B191" s="2">
        <v>17.6870890971295</v>
      </c>
      <c r="C191" s="11">
        <v>0.0006059463724911135</v>
      </c>
      <c r="D191" s="11">
        <f t="shared" si="2"/>
        <v>0.4436488486633364</v>
      </c>
    </row>
    <row r="192" spans="1:4" ht="15">
      <c r="A192" s="2">
        <v>92</v>
      </c>
      <c r="B192" s="2">
        <v>17.29462538839107</v>
      </c>
      <c r="C192" s="11">
        <v>0.0007042741814475255</v>
      </c>
      <c r="D192" s="11">
        <f t="shared" si="2"/>
        <v>0.44435312284478395</v>
      </c>
    </row>
    <row r="193" spans="1:4" ht="15">
      <c r="A193" s="2">
        <v>117</v>
      </c>
      <c r="B193" s="2">
        <v>16.45242195494211</v>
      </c>
      <c r="C193" s="11">
        <v>0.0007982974626534352</v>
      </c>
      <c r="D193" s="11">
        <f t="shared" si="2"/>
        <v>0.4451514203074374</v>
      </c>
    </row>
    <row r="194" spans="1:4" ht="15">
      <c r="A194" s="2">
        <v>449</v>
      </c>
      <c r="B194" s="2">
        <v>16.160332654355443</v>
      </c>
      <c r="C194" s="11">
        <v>0.004216012999654751</v>
      </c>
      <c r="D194" s="11">
        <f t="shared" si="2"/>
        <v>0.4493674333070921</v>
      </c>
    </row>
    <row r="195" spans="1:4" ht="15">
      <c r="A195" s="2">
        <v>492</v>
      </c>
      <c r="B195" s="2">
        <v>15.850078224677418</v>
      </c>
      <c r="C195" s="11">
        <v>0.005230093696181807</v>
      </c>
      <c r="D195" s="11">
        <f t="shared" si="2"/>
        <v>0.45459752700327394</v>
      </c>
    </row>
    <row r="196" spans="1:4" ht="15">
      <c r="A196" s="2">
        <v>381</v>
      </c>
      <c r="B196" s="2">
        <v>15.404359426414885</v>
      </c>
      <c r="C196" s="11">
        <v>0.002998274782177294</v>
      </c>
      <c r="D196" s="11">
        <f aca="true" t="shared" si="3" ref="D196:D259">D195+C196</f>
        <v>0.45759580178545123</v>
      </c>
    </row>
    <row r="197" spans="1:4" ht="15">
      <c r="A197" s="2">
        <v>154</v>
      </c>
      <c r="B197" s="2">
        <v>15.351637191277405</v>
      </c>
      <c r="C197" s="11">
        <v>0.0009609720609746075</v>
      </c>
      <c r="D197" s="11">
        <f t="shared" si="3"/>
        <v>0.45855677384642585</v>
      </c>
    </row>
    <row r="198" spans="1:4" ht="15">
      <c r="A198" s="2">
        <v>419</v>
      </c>
      <c r="B198" s="2">
        <v>14.651741140187369</v>
      </c>
      <c r="C198" s="11">
        <v>0.0036273909378098075</v>
      </c>
      <c r="D198" s="11">
        <f t="shared" si="3"/>
        <v>0.46218416478423563</v>
      </c>
    </row>
    <row r="199" spans="1:4" ht="15">
      <c r="A199" s="2">
        <v>204</v>
      </c>
      <c r="B199" s="2">
        <v>14.595757216944548</v>
      </c>
      <c r="C199" s="11">
        <v>0.0012346865693570656</v>
      </c>
      <c r="D199" s="11">
        <f t="shared" si="3"/>
        <v>0.4634188513535927</v>
      </c>
    </row>
    <row r="200" spans="1:4" ht="15">
      <c r="A200" s="2">
        <v>3</v>
      </c>
      <c r="B200" s="2">
        <v>14.52229270202406</v>
      </c>
      <c r="C200" s="11">
        <v>0.000450812504535795</v>
      </c>
      <c r="D200" s="11">
        <f t="shared" si="3"/>
        <v>0.46386966385812844</v>
      </c>
    </row>
    <row r="201" spans="1:4" ht="15">
      <c r="A201" s="2">
        <v>208</v>
      </c>
      <c r="B201" s="2">
        <v>13.45392145475671</v>
      </c>
      <c r="C201" s="11">
        <v>0.001259692086329441</v>
      </c>
      <c r="D201" s="11">
        <f t="shared" si="3"/>
        <v>0.46512935594445787</v>
      </c>
    </row>
    <row r="202" spans="1:4" ht="15">
      <c r="A202" s="2">
        <v>43</v>
      </c>
      <c r="B202" s="2">
        <v>13.341288254358005</v>
      </c>
      <c r="C202" s="11">
        <v>0.000550899938733516</v>
      </c>
      <c r="D202" s="11">
        <f t="shared" si="3"/>
        <v>0.4656802558831914</v>
      </c>
    </row>
    <row r="203" spans="1:4" ht="15">
      <c r="A203" s="2">
        <v>220</v>
      </c>
      <c r="B203" s="2">
        <v>12.675045380477968</v>
      </c>
      <c r="C203" s="11">
        <v>0.001337788419183848</v>
      </c>
      <c r="D203" s="11">
        <f t="shared" si="3"/>
        <v>0.46701804430237526</v>
      </c>
    </row>
    <row r="204" spans="1:4" ht="15">
      <c r="A204" s="2">
        <v>13</v>
      </c>
      <c r="B204" s="2">
        <v>12.138838605897035</v>
      </c>
      <c r="C204" s="11">
        <v>0.00047398559861309205</v>
      </c>
      <c r="D204" s="11">
        <f t="shared" si="3"/>
        <v>0.46749202990098837</v>
      </c>
    </row>
    <row r="205" spans="1:4" ht="15">
      <c r="A205" s="2">
        <v>382</v>
      </c>
      <c r="B205" s="2">
        <v>11.635949517378322</v>
      </c>
      <c r="C205" s="11">
        <v>0.003013341489625421</v>
      </c>
      <c r="D205" s="11">
        <f t="shared" si="3"/>
        <v>0.47050537139061377</v>
      </c>
    </row>
    <row r="206" spans="1:4" ht="15">
      <c r="A206" s="2">
        <v>75</v>
      </c>
      <c r="B206" s="2">
        <v>11.38524349749423</v>
      </c>
      <c r="C206" s="11">
        <v>0.0006467465790600529</v>
      </c>
      <c r="D206" s="11">
        <f t="shared" si="3"/>
        <v>0.4711521179696738</v>
      </c>
    </row>
    <row r="207" spans="1:4" ht="15">
      <c r="A207" s="2">
        <v>41</v>
      </c>
      <c r="B207" s="2">
        <v>10.040650603425092</v>
      </c>
      <c r="C207" s="11">
        <v>0.0005454047118446493</v>
      </c>
      <c r="D207" s="11">
        <f t="shared" si="3"/>
        <v>0.4716975226815185</v>
      </c>
    </row>
    <row r="208" spans="1:4" ht="15">
      <c r="A208" s="2">
        <v>217</v>
      </c>
      <c r="B208" s="2">
        <v>9.855174628344685</v>
      </c>
      <c r="C208" s="11">
        <v>0.0013178217598039765</v>
      </c>
      <c r="D208" s="11">
        <f t="shared" si="3"/>
        <v>0.4730153444413225</v>
      </c>
    </row>
    <row r="209" spans="1:4" ht="15">
      <c r="A209" s="2">
        <v>125</v>
      </c>
      <c r="B209" s="2">
        <v>9.318899483827408</v>
      </c>
      <c r="C209" s="11">
        <v>0.0008309599699841587</v>
      </c>
      <c r="D209" s="11">
        <f t="shared" si="3"/>
        <v>0.47384630441130665</v>
      </c>
    </row>
    <row r="210" spans="1:4" ht="15">
      <c r="A210" s="2">
        <v>95</v>
      </c>
      <c r="B210" s="2">
        <v>8.921456911832138</v>
      </c>
      <c r="C210" s="11">
        <v>0.000714944822288281</v>
      </c>
      <c r="D210" s="11">
        <f t="shared" si="3"/>
        <v>0.47456124923359494</v>
      </c>
    </row>
    <row r="211" spans="1:4" ht="15">
      <c r="A211" s="2">
        <v>191</v>
      </c>
      <c r="B211" s="2">
        <v>8.503846541752864</v>
      </c>
      <c r="C211" s="11">
        <v>0.001156795987931994</v>
      </c>
      <c r="D211" s="11">
        <f t="shared" si="3"/>
        <v>0.47571804522152694</v>
      </c>
    </row>
    <row r="212" spans="1:4" ht="15">
      <c r="A212" s="2">
        <v>206</v>
      </c>
      <c r="B212" s="2">
        <v>7.37440752218572</v>
      </c>
      <c r="C212" s="11">
        <v>0.0012471266577683045</v>
      </c>
      <c r="D212" s="11">
        <f t="shared" si="3"/>
        <v>0.47696517187929527</v>
      </c>
    </row>
    <row r="213" spans="1:4" ht="15">
      <c r="A213" s="2">
        <v>114</v>
      </c>
      <c r="B213" s="2">
        <v>6.085442444300497</v>
      </c>
      <c r="C213" s="11">
        <v>0.0007863827732361498</v>
      </c>
      <c r="D213" s="11">
        <f t="shared" si="3"/>
        <v>0.47775155465253144</v>
      </c>
    </row>
    <row r="214" spans="1:4" ht="15">
      <c r="A214" s="2">
        <v>36</v>
      </c>
      <c r="B214" s="2">
        <v>5.895947120779965</v>
      </c>
      <c r="C214" s="11">
        <v>0.0005319052651732897</v>
      </c>
      <c r="D214" s="11">
        <f t="shared" si="3"/>
        <v>0.4782834599177047</v>
      </c>
    </row>
    <row r="215" spans="1:4" ht="15">
      <c r="A215" s="2">
        <v>104</v>
      </c>
      <c r="B215" s="2">
        <v>5.610671025428019</v>
      </c>
      <c r="C215" s="11">
        <v>0.0007479366220486702</v>
      </c>
      <c r="D215" s="11">
        <f t="shared" si="3"/>
        <v>0.4790313965397534</v>
      </c>
    </row>
    <row r="216" spans="1:4" ht="15">
      <c r="A216" s="2">
        <v>14</v>
      </c>
      <c r="B216" s="2">
        <v>5.454167990779752</v>
      </c>
      <c r="C216" s="11">
        <v>0.00047636743579205224</v>
      </c>
      <c r="D216" s="11">
        <f t="shared" si="3"/>
        <v>0.47950776397554545</v>
      </c>
    </row>
    <row r="217" spans="1:4" ht="15">
      <c r="A217" s="2">
        <v>407</v>
      </c>
      <c r="B217" s="2">
        <v>5.406110185009311</v>
      </c>
      <c r="C217" s="11">
        <v>0.0034156340366362425</v>
      </c>
      <c r="D217" s="11">
        <f t="shared" si="3"/>
        <v>0.4829233980121817</v>
      </c>
    </row>
    <row r="218" spans="1:4" ht="15">
      <c r="A218" s="2">
        <v>58</v>
      </c>
      <c r="B218" s="2">
        <v>5.2796420046033745</v>
      </c>
      <c r="C218" s="11">
        <v>0.0005939180344026951</v>
      </c>
      <c r="D218" s="11">
        <f t="shared" si="3"/>
        <v>0.4835173160465844</v>
      </c>
    </row>
    <row r="219" spans="1:4" ht="15">
      <c r="A219" s="2">
        <v>273</v>
      </c>
      <c r="B219" s="2">
        <v>5.1741146712302</v>
      </c>
      <c r="C219" s="11">
        <v>0.0017448743262154292</v>
      </c>
      <c r="D219" s="11">
        <f t="shared" si="3"/>
        <v>0.48526219037279983</v>
      </c>
    </row>
    <row r="220" spans="1:4" ht="15">
      <c r="A220" s="2">
        <v>77</v>
      </c>
      <c r="B220" s="2">
        <v>4.436926039561513</v>
      </c>
      <c r="C220" s="11">
        <v>0.0006532628762506531</v>
      </c>
      <c r="D220" s="11">
        <f t="shared" si="3"/>
        <v>0.4859154532490505</v>
      </c>
    </row>
    <row r="221" spans="1:4" ht="15">
      <c r="A221" s="2">
        <v>163</v>
      </c>
      <c r="B221" s="2">
        <v>4.032394903377281</v>
      </c>
      <c r="C221" s="11">
        <v>0.0010053170185470384</v>
      </c>
      <c r="D221" s="11">
        <f t="shared" si="3"/>
        <v>0.48692077026759756</v>
      </c>
    </row>
    <row r="222" spans="1:4" ht="15">
      <c r="A222" s="2">
        <v>201</v>
      </c>
      <c r="B222" s="2">
        <v>3.8066488463973656</v>
      </c>
      <c r="C222" s="11">
        <v>0.00121625871797359</v>
      </c>
      <c r="D222" s="11">
        <f t="shared" si="3"/>
        <v>0.48813702898557115</v>
      </c>
    </row>
    <row r="223" spans="1:4" ht="15">
      <c r="A223" s="2">
        <v>89</v>
      </c>
      <c r="B223" s="2">
        <v>3.791388033378098</v>
      </c>
      <c r="C223" s="11">
        <v>0.0006937628012551484</v>
      </c>
      <c r="D223" s="11">
        <f t="shared" si="3"/>
        <v>0.4888307917868263</v>
      </c>
    </row>
    <row r="224" spans="1:4" ht="15">
      <c r="A224" s="2">
        <v>49</v>
      </c>
      <c r="B224" s="2">
        <v>3.4105135869886</v>
      </c>
      <c r="C224" s="11">
        <v>0.0005677200594841428</v>
      </c>
      <c r="D224" s="11">
        <f t="shared" si="3"/>
        <v>0.48939851184631045</v>
      </c>
    </row>
    <row r="225" spans="1:4" ht="15">
      <c r="A225" s="2">
        <v>153</v>
      </c>
      <c r="B225" s="2">
        <v>2.6570384655369708</v>
      </c>
      <c r="C225" s="11">
        <v>0.0009561672006697345</v>
      </c>
      <c r="D225" s="11">
        <f t="shared" si="3"/>
        <v>0.49035467904698016</v>
      </c>
    </row>
    <row r="226" spans="1:4" ht="15">
      <c r="A226" s="2">
        <v>65</v>
      </c>
      <c r="B226" s="2">
        <v>2.374510464242121</v>
      </c>
      <c r="C226" s="11">
        <v>0.0006151272231880987</v>
      </c>
      <c r="D226" s="11">
        <f t="shared" si="3"/>
        <v>0.49096980627016823</v>
      </c>
    </row>
    <row r="227" spans="1:4" ht="15">
      <c r="A227" s="2">
        <v>137</v>
      </c>
      <c r="B227" s="2">
        <v>2.34877733731264</v>
      </c>
      <c r="C227" s="11">
        <v>0.0008824764692214171</v>
      </c>
      <c r="D227" s="11">
        <f t="shared" si="3"/>
        <v>0.49185228273938963</v>
      </c>
    </row>
    <row r="228" spans="1:4" ht="15">
      <c r="A228" s="2">
        <v>186</v>
      </c>
      <c r="B228" s="2">
        <v>0.8498122294386121</v>
      </c>
      <c r="C228" s="11">
        <v>0.001128163844847065</v>
      </c>
      <c r="D228" s="11">
        <f t="shared" si="3"/>
        <v>0.4929804465842367</v>
      </c>
    </row>
    <row r="229" spans="1:4" ht="15">
      <c r="A229" s="2">
        <v>164</v>
      </c>
      <c r="B229" s="2">
        <v>0.5273517280547821</v>
      </c>
      <c r="C229" s="11">
        <v>0.0010103688628613449</v>
      </c>
      <c r="D229" s="11">
        <f t="shared" si="3"/>
        <v>0.493990815447098</v>
      </c>
    </row>
    <row r="230" spans="1:4" ht="15">
      <c r="A230" s="2">
        <v>183</v>
      </c>
      <c r="B230" s="2">
        <v>0.5156417902835528</v>
      </c>
      <c r="C230" s="11">
        <v>0.001111325858442242</v>
      </c>
      <c r="D230" s="11">
        <f t="shared" si="3"/>
        <v>0.49510214130554026</v>
      </c>
    </row>
    <row r="231" spans="1:4" ht="15">
      <c r="A231" s="2">
        <v>8</v>
      </c>
      <c r="B231" s="2">
        <v>0.11931835937321011</v>
      </c>
      <c r="C231" s="11">
        <v>0.00046225386404514363</v>
      </c>
      <c r="D231" s="11">
        <f t="shared" si="3"/>
        <v>0.4955643951695854</v>
      </c>
    </row>
    <row r="232" spans="1:4" ht="15">
      <c r="A232" s="2">
        <v>213</v>
      </c>
      <c r="B232" s="2">
        <v>-0.7344852887690649</v>
      </c>
      <c r="C232" s="11">
        <v>0.0012916623397846265</v>
      </c>
      <c r="D232" s="11">
        <f t="shared" si="3"/>
        <v>0.49685605750937</v>
      </c>
    </row>
    <row r="233" spans="1:4" ht="15">
      <c r="A233" s="2">
        <v>401</v>
      </c>
      <c r="B233" s="2">
        <v>-1.9505519544545677</v>
      </c>
      <c r="C233" s="11">
        <v>0.003314437371173381</v>
      </c>
      <c r="D233" s="11">
        <f t="shared" si="3"/>
        <v>0.5001704948805434</v>
      </c>
    </row>
    <row r="234" spans="1:4" ht="15">
      <c r="A234" s="2">
        <v>178</v>
      </c>
      <c r="B234" s="2">
        <v>-2.311902982810352</v>
      </c>
      <c r="C234" s="11">
        <v>0.0010838191577578937</v>
      </c>
      <c r="D234" s="11">
        <f t="shared" si="3"/>
        <v>0.5012543140383013</v>
      </c>
    </row>
    <row r="235" spans="1:4" ht="15">
      <c r="A235" s="2">
        <v>259</v>
      </c>
      <c r="B235" s="2">
        <v>-2.368666585178289</v>
      </c>
      <c r="C235" s="11">
        <v>0.0016266244014926838</v>
      </c>
      <c r="D235" s="11">
        <f t="shared" si="3"/>
        <v>0.502880938439794</v>
      </c>
    </row>
    <row r="236" spans="1:4" ht="15">
      <c r="A236" s="2">
        <v>57</v>
      </c>
      <c r="B236" s="2">
        <v>-2.565927539839322</v>
      </c>
      <c r="C236" s="11">
        <v>0.0005909484442306815</v>
      </c>
      <c r="D236" s="11">
        <f t="shared" si="3"/>
        <v>0.5034718868840247</v>
      </c>
    </row>
    <row r="237" spans="1:4" ht="15">
      <c r="A237" s="2">
        <v>119</v>
      </c>
      <c r="B237" s="2">
        <v>-2.602354090591689</v>
      </c>
      <c r="C237" s="11">
        <v>0.0008063407112481355</v>
      </c>
      <c r="D237" s="11">
        <f t="shared" si="3"/>
        <v>0.5042782275952729</v>
      </c>
    </row>
    <row r="238" spans="1:4" ht="15">
      <c r="A238" s="2">
        <v>71</v>
      </c>
      <c r="B238" s="2">
        <v>-2.609382406988516</v>
      </c>
      <c r="C238" s="11">
        <v>0.000633908336496638</v>
      </c>
      <c r="D238" s="11">
        <f t="shared" si="3"/>
        <v>0.5049121359317695</v>
      </c>
    </row>
    <row r="239" spans="1:4" ht="15">
      <c r="A239" s="2">
        <v>72</v>
      </c>
      <c r="B239" s="2">
        <v>-2.915935969882412</v>
      </c>
      <c r="C239" s="11">
        <v>0.0006370938055242593</v>
      </c>
      <c r="D239" s="11">
        <f t="shared" si="3"/>
        <v>0.5055492297372938</v>
      </c>
    </row>
    <row r="240" spans="1:4" ht="15">
      <c r="A240" s="2">
        <v>38</v>
      </c>
      <c r="B240" s="2">
        <v>-3.1572694206188316</v>
      </c>
      <c r="C240" s="11">
        <v>0.000537264478344779</v>
      </c>
      <c r="D240" s="11">
        <f t="shared" si="3"/>
        <v>0.5060864942156386</v>
      </c>
    </row>
    <row r="241" spans="1:4" ht="15">
      <c r="A241" s="2">
        <v>180</v>
      </c>
      <c r="B241" s="2">
        <v>-3.8915973049297463</v>
      </c>
      <c r="C241" s="11">
        <v>0.0010947391810892592</v>
      </c>
      <c r="D241" s="11">
        <f t="shared" si="3"/>
        <v>0.5071812333967278</v>
      </c>
    </row>
    <row r="242" spans="1:4" ht="15">
      <c r="A242" s="2">
        <v>261</v>
      </c>
      <c r="B242" s="2">
        <v>-3.9402825426859636</v>
      </c>
      <c r="C242" s="11">
        <v>0.001643013460763803</v>
      </c>
      <c r="D242" s="11">
        <f t="shared" si="3"/>
        <v>0.5088242468574916</v>
      </c>
    </row>
    <row r="243" spans="1:4" ht="15">
      <c r="A243" s="2">
        <v>403</v>
      </c>
      <c r="B243" s="2">
        <v>-4.663901479403648</v>
      </c>
      <c r="C243" s="11">
        <v>0.0033478319953267658</v>
      </c>
      <c r="D243" s="11">
        <f t="shared" si="3"/>
        <v>0.5121720788528183</v>
      </c>
    </row>
    <row r="244" spans="1:4" ht="15">
      <c r="A244" s="2">
        <v>434</v>
      </c>
      <c r="B244" s="2">
        <v>-4.6802104989183135</v>
      </c>
      <c r="C244" s="11">
        <v>0.003910642830614423</v>
      </c>
      <c r="D244" s="11">
        <f t="shared" si="3"/>
        <v>0.5160827216834327</v>
      </c>
    </row>
    <row r="245" spans="1:4" ht="15">
      <c r="A245" s="2">
        <v>332</v>
      </c>
      <c r="B245" s="2">
        <v>-5.656032970626256</v>
      </c>
      <c r="C245" s="11">
        <v>0.002345321520111393</v>
      </c>
      <c r="D245" s="11">
        <f t="shared" si="3"/>
        <v>0.5184280432035441</v>
      </c>
    </row>
    <row r="246" spans="1:4" ht="15">
      <c r="A246" s="2">
        <v>30</v>
      </c>
      <c r="B246" s="2">
        <v>-5.760610843930408</v>
      </c>
      <c r="C246" s="11">
        <v>0.000516146246906015</v>
      </c>
      <c r="D246" s="11">
        <f t="shared" si="3"/>
        <v>0.5189441894504501</v>
      </c>
    </row>
    <row r="247" spans="1:4" ht="15">
      <c r="A247" s="2">
        <v>81</v>
      </c>
      <c r="B247" s="2">
        <v>-5.954882698981237</v>
      </c>
      <c r="C247" s="11">
        <v>0.0006664930970572295</v>
      </c>
      <c r="D247" s="11">
        <f t="shared" si="3"/>
        <v>0.5196106825475073</v>
      </c>
    </row>
    <row r="248" spans="1:4" ht="15">
      <c r="A248" s="2">
        <v>27</v>
      </c>
      <c r="B248" s="2">
        <v>-6.118508013374594</v>
      </c>
      <c r="C248" s="11">
        <v>0.000508442699652662</v>
      </c>
      <c r="D248" s="11">
        <f t="shared" si="3"/>
        <v>0.52011912524716</v>
      </c>
    </row>
    <row r="249" spans="1:4" ht="15">
      <c r="A249" s="2">
        <v>420</v>
      </c>
      <c r="B249" s="2">
        <v>-6.744689197916159</v>
      </c>
      <c r="C249" s="11">
        <v>0.003645619032974681</v>
      </c>
      <c r="D249" s="11">
        <f t="shared" si="3"/>
        <v>0.5237647442801346</v>
      </c>
    </row>
    <row r="250" spans="1:4" ht="15">
      <c r="A250" s="2">
        <v>278</v>
      </c>
      <c r="B250" s="2">
        <v>-7.154796473076203</v>
      </c>
      <c r="C250" s="11">
        <v>0.0017891582230993896</v>
      </c>
      <c r="D250" s="11">
        <f t="shared" si="3"/>
        <v>0.5255539025032341</v>
      </c>
    </row>
    <row r="251" spans="1:4" ht="15">
      <c r="A251" s="2">
        <v>85</v>
      </c>
      <c r="B251" s="2">
        <v>-7.307672098662806</v>
      </c>
      <c r="C251" s="11">
        <v>0.0006799912632024349</v>
      </c>
      <c r="D251" s="11">
        <f t="shared" si="3"/>
        <v>0.5262338937664365</v>
      </c>
    </row>
    <row r="252" spans="1:4" ht="15">
      <c r="A252" s="2">
        <v>417</v>
      </c>
      <c r="B252" s="2">
        <v>-7.496063186274114</v>
      </c>
      <c r="C252" s="11">
        <v>0.003591207713205155</v>
      </c>
      <c r="D252" s="11">
        <f t="shared" si="3"/>
        <v>0.5298251014796417</v>
      </c>
    </row>
    <row r="253" spans="1:4" ht="15">
      <c r="A253" s="2">
        <v>396</v>
      </c>
      <c r="B253" s="2">
        <v>-7.552268203960921</v>
      </c>
      <c r="C253" s="11">
        <v>0.0032324009135373845</v>
      </c>
      <c r="D253" s="11">
        <f t="shared" si="3"/>
        <v>0.5330575023931791</v>
      </c>
    </row>
    <row r="254" spans="1:4" ht="15">
      <c r="A254" s="2">
        <v>129</v>
      </c>
      <c r="B254" s="2">
        <v>-7.820497295093446</v>
      </c>
      <c r="C254" s="11">
        <v>0.0008477890051000285</v>
      </c>
      <c r="D254" s="11">
        <f t="shared" si="3"/>
        <v>0.5339052913982791</v>
      </c>
    </row>
    <row r="255" spans="1:4" ht="15">
      <c r="A255" s="2">
        <v>184</v>
      </c>
      <c r="B255" s="2">
        <v>-8.06668087898106</v>
      </c>
      <c r="C255" s="11">
        <v>0.0011169104104947153</v>
      </c>
      <c r="D255" s="11">
        <f t="shared" si="3"/>
        <v>0.5350222018087738</v>
      </c>
    </row>
    <row r="256" spans="1:4" ht="15">
      <c r="A256" s="2">
        <v>160</v>
      </c>
      <c r="B256" s="2">
        <v>-8.153232566277438</v>
      </c>
      <c r="C256" s="11">
        <v>0.0009903125363805963</v>
      </c>
      <c r="D256" s="11">
        <f t="shared" si="3"/>
        <v>0.5360125143451544</v>
      </c>
    </row>
    <row r="257" spans="1:4" ht="15">
      <c r="A257" s="2">
        <v>26</v>
      </c>
      <c r="B257" s="2">
        <v>-8.526355229420005</v>
      </c>
      <c r="C257" s="11">
        <v>0.0005059004861543986</v>
      </c>
      <c r="D257" s="11">
        <f t="shared" si="3"/>
        <v>0.5365184148313088</v>
      </c>
    </row>
    <row r="258" spans="1:4" ht="15">
      <c r="A258" s="2">
        <v>475</v>
      </c>
      <c r="B258" s="2">
        <v>-8.957275016769927</v>
      </c>
      <c r="C258" s="11">
        <v>0.004802881172240105</v>
      </c>
      <c r="D258" s="11">
        <f t="shared" si="3"/>
        <v>0.541321296003549</v>
      </c>
    </row>
    <row r="259" spans="1:4" ht="15">
      <c r="A259" s="2">
        <v>52</v>
      </c>
      <c r="B259" s="2">
        <v>-9.26242901774458</v>
      </c>
      <c r="C259" s="11">
        <v>0.000576321733395284</v>
      </c>
      <c r="D259" s="11">
        <f t="shared" si="3"/>
        <v>0.5418976177369442</v>
      </c>
    </row>
    <row r="260" spans="1:4" ht="15">
      <c r="A260" s="2">
        <v>281</v>
      </c>
      <c r="B260" s="2">
        <v>-9.27628732762605</v>
      </c>
      <c r="C260" s="11">
        <v>0.0018162662235186836</v>
      </c>
      <c r="D260" s="11">
        <f aca="true" t="shared" si="4" ref="D260:D323">D259+C260</f>
        <v>0.5437138839604629</v>
      </c>
    </row>
    <row r="261" spans="1:4" ht="15">
      <c r="A261" s="2">
        <v>103</v>
      </c>
      <c r="B261" s="2">
        <v>-9.653628659416427</v>
      </c>
      <c r="C261" s="11">
        <v>0.0007441969389384268</v>
      </c>
      <c r="D261" s="11">
        <f t="shared" si="4"/>
        <v>0.5444580808994014</v>
      </c>
    </row>
    <row r="262" spans="1:4" ht="15">
      <c r="A262" s="2">
        <v>126</v>
      </c>
      <c r="B262" s="2">
        <v>-9.68654120282008</v>
      </c>
      <c r="C262" s="11">
        <v>0.0008351356482252851</v>
      </c>
      <c r="D262" s="11">
        <f t="shared" si="4"/>
        <v>0.5452932165476266</v>
      </c>
    </row>
    <row r="263" spans="1:4" ht="15">
      <c r="A263" s="2">
        <v>37</v>
      </c>
      <c r="B263" s="2">
        <v>-9.906577529482092</v>
      </c>
      <c r="C263" s="11">
        <v>0.0005345781559530551</v>
      </c>
      <c r="D263" s="11">
        <f t="shared" si="4"/>
        <v>0.5458277947035797</v>
      </c>
    </row>
    <row r="264" spans="1:4" ht="15">
      <c r="A264" s="2">
        <v>182</v>
      </c>
      <c r="B264" s="2">
        <v>-10.359369212446836</v>
      </c>
      <c r="C264" s="11">
        <v>0.001105769229150031</v>
      </c>
      <c r="D264" s="11">
        <f t="shared" si="4"/>
        <v>0.5469335639327297</v>
      </c>
    </row>
    <row r="265" spans="1:4" ht="15">
      <c r="A265" s="2">
        <v>54</v>
      </c>
      <c r="B265" s="2">
        <v>-10.73969538181882</v>
      </c>
      <c r="C265" s="11">
        <v>0.0005821284648319831</v>
      </c>
      <c r="D265" s="11">
        <f t="shared" si="4"/>
        <v>0.5475156923975617</v>
      </c>
    </row>
    <row r="266" spans="1:4" ht="15">
      <c r="A266" s="2">
        <v>105</v>
      </c>
      <c r="B266" s="2">
        <v>-11.356845623389745</v>
      </c>
      <c r="C266" s="11">
        <v>0.000751695097536352</v>
      </c>
      <c r="D266" s="11">
        <f t="shared" si="4"/>
        <v>0.5482673874950981</v>
      </c>
    </row>
    <row r="267" spans="1:4" ht="15">
      <c r="A267" s="2">
        <v>387</v>
      </c>
      <c r="B267" s="2">
        <v>-11.373592071420717</v>
      </c>
      <c r="C267" s="11">
        <v>0.003089818346323842</v>
      </c>
      <c r="D267" s="11">
        <f t="shared" si="4"/>
        <v>0.5513572058414219</v>
      </c>
    </row>
    <row r="268" spans="1:4" ht="15">
      <c r="A268" s="2">
        <v>53</v>
      </c>
      <c r="B268" s="2">
        <v>-11.42707332100872</v>
      </c>
      <c r="C268" s="11">
        <v>0.0005792178225078233</v>
      </c>
      <c r="D268" s="11">
        <f t="shared" si="4"/>
        <v>0.5519364236639297</v>
      </c>
    </row>
    <row r="269" spans="1:4" ht="15">
      <c r="A269" s="2">
        <v>452</v>
      </c>
      <c r="B269" s="2">
        <v>-11.467230707430645</v>
      </c>
      <c r="C269" s="11">
        <v>0.0042798909064194245</v>
      </c>
      <c r="D269" s="11">
        <f t="shared" si="4"/>
        <v>0.5562163145703491</v>
      </c>
    </row>
    <row r="270" spans="1:4" ht="15">
      <c r="A270" s="2">
        <v>50</v>
      </c>
      <c r="B270" s="2">
        <v>-11.521862872879865</v>
      </c>
      <c r="C270" s="11">
        <v>0.0005705729241046661</v>
      </c>
      <c r="D270" s="11">
        <f t="shared" si="4"/>
        <v>0.5567868874944538</v>
      </c>
    </row>
    <row r="271" spans="1:4" ht="15">
      <c r="A271" s="2">
        <v>177</v>
      </c>
      <c r="B271" s="2">
        <v>-11.662596973939799</v>
      </c>
      <c r="C271" s="11">
        <v>0.0010784000619691043</v>
      </c>
      <c r="D271" s="11">
        <f t="shared" si="4"/>
        <v>0.557865287556423</v>
      </c>
    </row>
    <row r="272" spans="1:4" ht="15">
      <c r="A272" s="2">
        <v>32</v>
      </c>
      <c r="B272" s="2">
        <v>-11.941402299353285</v>
      </c>
      <c r="C272" s="11">
        <v>0.0005213466800394081</v>
      </c>
      <c r="D272" s="11">
        <f t="shared" si="4"/>
        <v>0.5583866342364624</v>
      </c>
    </row>
    <row r="273" spans="1:4" ht="15">
      <c r="A273" s="2">
        <v>319</v>
      </c>
      <c r="B273" s="2">
        <v>-11.980967279361721</v>
      </c>
      <c r="C273" s="11">
        <v>0.002197366191719561</v>
      </c>
      <c r="D273" s="11">
        <f t="shared" si="4"/>
        <v>0.5605840004281819</v>
      </c>
    </row>
    <row r="274" spans="1:4" ht="15">
      <c r="A274" s="2">
        <v>272</v>
      </c>
      <c r="B274" s="2">
        <v>-12.64614354247351</v>
      </c>
      <c r="C274" s="11">
        <v>0.001736149954584352</v>
      </c>
      <c r="D274" s="11">
        <f t="shared" si="4"/>
        <v>0.5623201503827663</v>
      </c>
    </row>
    <row r="275" spans="1:4" ht="15">
      <c r="A275" s="2">
        <v>484</v>
      </c>
      <c r="B275" s="2">
        <v>-12.806164892483139</v>
      </c>
      <c r="C275" s="11">
        <v>0.005024514631169607</v>
      </c>
      <c r="D275" s="11">
        <f t="shared" si="4"/>
        <v>0.5673446650139359</v>
      </c>
    </row>
    <row r="276" spans="1:4" ht="15">
      <c r="A276" s="2">
        <v>438</v>
      </c>
      <c r="B276" s="2">
        <v>-12.982047294992299</v>
      </c>
      <c r="C276" s="11">
        <v>0.003989843210776286</v>
      </c>
      <c r="D276" s="11">
        <f t="shared" si="4"/>
        <v>0.5713345082247122</v>
      </c>
    </row>
    <row r="277" spans="1:4" ht="15">
      <c r="A277" s="2">
        <v>398</v>
      </c>
      <c r="B277" s="2">
        <v>-13.006402114229786</v>
      </c>
      <c r="C277" s="11">
        <v>0.0032649689791039473</v>
      </c>
      <c r="D277" s="11">
        <f t="shared" si="4"/>
        <v>0.5745994772038162</v>
      </c>
    </row>
    <row r="278" spans="1:4" ht="15">
      <c r="A278" s="2">
        <v>116</v>
      </c>
      <c r="B278" s="2">
        <v>-13.142999007870458</v>
      </c>
      <c r="C278" s="11">
        <v>0.0007943059753401681</v>
      </c>
      <c r="D278" s="11">
        <f t="shared" si="4"/>
        <v>0.5753937831791563</v>
      </c>
    </row>
    <row r="279" spans="1:4" ht="15">
      <c r="A279" s="2">
        <v>447</v>
      </c>
      <c r="B279" s="2">
        <v>-13.676332129518414</v>
      </c>
      <c r="C279" s="11">
        <v>0.004173958269983195</v>
      </c>
      <c r="D279" s="11">
        <f t="shared" si="4"/>
        <v>0.5795677414491396</v>
      </c>
    </row>
    <row r="280" spans="1:4" ht="15">
      <c r="A280" s="2">
        <v>83</v>
      </c>
      <c r="B280" s="2">
        <v>-13.87336568016508</v>
      </c>
      <c r="C280" s="11">
        <v>0.0006732083503519906</v>
      </c>
      <c r="D280" s="11">
        <f t="shared" si="4"/>
        <v>0.5802409497994916</v>
      </c>
    </row>
    <row r="281" spans="1:4" ht="15">
      <c r="A281" s="2">
        <v>323</v>
      </c>
      <c r="B281" s="2">
        <v>-14.046661979657074</v>
      </c>
      <c r="C281" s="11">
        <v>0.0022418683989721905</v>
      </c>
      <c r="D281" s="11">
        <f t="shared" si="4"/>
        <v>0.5824828181984638</v>
      </c>
    </row>
    <row r="282" spans="1:4" ht="15">
      <c r="A282" s="2">
        <v>271</v>
      </c>
      <c r="B282" s="2">
        <v>-14.247108095209114</v>
      </c>
      <c r="C282" s="11">
        <v>0.0017274692048114303</v>
      </c>
      <c r="D282" s="11">
        <f t="shared" si="4"/>
        <v>0.5842102874032753</v>
      </c>
    </row>
    <row r="283" spans="1:4" ht="15">
      <c r="A283" s="2">
        <v>99</v>
      </c>
      <c r="B283" s="2">
        <v>-14.369792903937196</v>
      </c>
      <c r="C283" s="11">
        <v>0.0007294242580671527</v>
      </c>
      <c r="D283" s="11">
        <f t="shared" si="4"/>
        <v>0.5849397116613424</v>
      </c>
    </row>
    <row r="284" spans="1:4" ht="15">
      <c r="A284" s="2">
        <v>431</v>
      </c>
      <c r="B284" s="2">
        <v>-15.223805541407273</v>
      </c>
      <c r="C284" s="11">
        <v>0.0038522759975371493</v>
      </c>
      <c r="D284" s="11">
        <f t="shared" si="4"/>
        <v>0.5887919876588795</v>
      </c>
    </row>
    <row r="285" spans="1:4" ht="15">
      <c r="A285" s="2">
        <v>140</v>
      </c>
      <c r="B285" s="2">
        <v>-15.479276155872867</v>
      </c>
      <c r="C285" s="11">
        <v>0.0008958470991572261</v>
      </c>
      <c r="D285" s="11">
        <f t="shared" si="4"/>
        <v>0.5896878347580368</v>
      </c>
    </row>
    <row r="286" spans="1:4" ht="15">
      <c r="A286" s="2">
        <v>342</v>
      </c>
      <c r="B286" s="2">
        <v>-15.502460763411364</v>
      </c>
      <c r="C286" s="11">
        <v>0.002465877972472921</v>
      </c>
      <c r="D286" s="11">
        <f t="shared" si="4"/>
        <v>0.5921537127305097</v>
      </c>
    </row>
    <row r="287" spans="1:4" ht="15">
      <c r="A287" s="2">
        <v>195</v>
      </c>
      <c r="B287" s="2">
        <v>-15.926588630549304</v>
      </c>
      <c r="C287" s="11">
        <v>0.0011802240241864674</v>
      </c>
      <c r="D287" s="11">
        <f t="shared" si="4"/>
        <v>0.5933339367546961</v>
      </c>
    </row>
    <row r="288" spans="1:4" ht="15">
      <c r="A288" s="2">
        <v>106</v>
      </c>
      <c r="B288" s="2">
        <v>-16.005979943791317</v>
      </c>
      <c r="C288" s="11">
        <v>0.0007554724598355296</v>
      </c>
      <c r="D288" s="11">
        <f t="shared" si="4"/>
        <v>0.5940894092145317</v>
      </c>
    </row>
    <row r="289" spans="1:4" ht="15">
      <c r="A289" s="2">
        <v>410</v>
      </c>
      <c r="B289" s="2">
        <v>-17.303391781902974</v>
      </c>
      <c r="C289" s="11">
        <v>0.0034673851940810506</v>
      </c>
      <c r="D289" s="11">
        <f t="shared" si="4"/>
        <v>0.5975567944086128</v>
      </c>
    </row>
    <row r="290" spans="1:4" ht="15">
      <c r="A290" s="2">
        <v>348</v>
      </c>
      <c r="B290" s="2">
        <v>-17.43042290975609</v>
      </c>
      <c r="C290" s="11">
        <v>0.0025411663548761875</v>
      </c>
      <c r="D290" s="11">
        <f t="shared" si="4"/>
        <v>0.600097960763489</v>
      </c>
    </row>
    <row r="291" spans="1:4" ht="15">
      <c r="A291" s="2">
        <v>17</v>
      </c>
      <c r="B291" s="2">
        <v>-18.08178077080811</v>
      </c>
      <c r="C291" s="11">
        <v>0.00048358500240101274</v>
      </c>
      <c r="D291" s="11">
        <f t="shared" si="4"/>
        <v>0.60058154576589</v>
      </c>
    </row>
    <row r="292" spans="1:4" ht="15">
      <c r="A292" s="2">
        <v>265</v>
      </c>
      <c r="B292" s="2">
        <v>-18.229084557378883</v>
      </c>
      <c r="C292" s="11">
        <v>0.0016762886271085406</v>
      </c>
      <c r="D292" s="11">
        <f t="shared" si="4"/>
        <v>0.6022578343929985</v>
      </c>
    </row>
    <row r="293" spans="1:4" ht="15">
      <c r="A293" s="2">
        <v>113</v>
      </c>
      <c r="B293" s="2">
        <v>-18.292592622074153</v>
      </c>
      <c r="C293" s="11">
        <v>0.0007824508593699691</v>
      </c>
      <c r="D293" s="11">
        <f t="shared" si="4"/>
        <v>0.6030402852523685</v>
      </c>
    </row>
    <row r="294" spans="1:4" ht="15">
      <c r="A294" s="2">
        <v>386</v>
      </c>
      <c r="B294" s="2">
        <v>-18.456026038935306</v>
      </c>
      <c r="C294" s="11">
        <v>0.0030743692545922223</v>
      </c>
      <c r="D294" s="11">
        <f t="shared" si="4"/>
        <v>0.6061146545069608</v>
      </c>
    </row>
    <row r="295" spans="1:4" ht="15">
      <c r="A295" s="2">
        <v>68</v>
      </c>
      <c r="B295" s="2">
        <v>-18.89815551762149</v>
      </c>
      <c r="C295" s="11">
        <v>0.0006244471753358836</v>
      </c>
      <c r="D295" s="11">
        <f t="shared" si="4"/>
        <v>0.6067391016822966</v>
      </c>
    </row>
    <row r="296" spans="1:4" ht="15">
      <c r="A296" s="2">
        <v>128</v>
      </c>
      <c r="B296" s="2">
        <v>-18.95246495898391</v>
      </c>
      <c r="C296" s="11">
        <v>0.0008435500600745287</v>
      </c>
      <c r="D296" s="11">
        <f t="shared" si="4"/>
        <v>0.6075826517423711</v>
      </c>
    </row>
    <row r="297" spans="1:4" ht="15">
      <c r="A297" s="2">
        <v>188</v>
      </c>
      <c r="B297" s="2">
        <v>-19.16641371449441</v>
      </c>
      <c r="C297" s="11">
        <v>0.0011395306632126106</v>
      </c>
      <c r="D297" s="11">
        <f t="shared" si="4"/>
        <v>0.6087221824055837</v>
      </c>
    </row>
    <row r="298" spans="1:4" ht="15">
      <c r="A298" s="2">
        <v>112</v>
      </c>
      <c r="B298" s="2">
        <v>-19.207514744377477</v>
      </c>
      <c r="C298" s="11">
        <v>0.0007785386050731195</v>
      </c>
      <c r="D298" s="11">
        <f t="shared" si="4"/>
        <v>0.6095007210106569</v>
      </c>
    </row>
    <row r="299" spans="1:4" ht="15">
      <c r="A299" s="2">
        <v>245</v>
      </c>
      <c r="B299" s="2">
        <v>-19.416744996888156</v>
      </c>
      <c r="C299" s="11">
        <v>0.0015163882600475365</v>
      </c>
      <c r="D299" s="11">
        <f t="shared" si="4"/>
        <v>0.6110171092707044</v>
      </c>
    </row>
    <row r="300" spans="1:4" ht="15">
      <c r="A300" s="2">
        <v>157</v>
      </c>
      <c r="B300" s="2">
        <v>-19.600643506859342</v>
      </c>
      <c r="C300" s="11">
        <v>0.0009755319979860491</v>
      </c>
      <c r="D300" s="11">
        <f t="shared" si="4"/>
        <v>0.6119926412686905</v>
      </c>
    </row>
    <row r="301" spans="1:4" ht="15">
      <c r="A301" s="2">
        <v>108</v>
      </c>
      <c r="B301" s="2">
        <v>-19.96053677121745</v>
      </c>
      <c r="C301" s="11">
        <v>0.0007630842249797021</v>
      </c>
      <c r="D301" s="11">
        <f t="shared" si="4"/>
        <v>0.6127557254936702</v>
      </c>
    </row>
    <row r="302" spans="1:4" ht="15">
      <c r="A302" s="2">
        <v>25</v>
      </c>
      <c r="B302" s="2">
        <v>-20.29604603376174</v>
      </c>
      <c r="C302" s="11">
        <v>0.0005033709837236267</v>
      </c>
      <c r="D302" s="11">
        <f t="shared" si="4"/>
        <v>0.6132590964773939</v>
      </c>
    </row>
    <row r="303" spans="1:4" ht="15">
      <c r="A303" s="2">
        <v>118</v>
      </c>
      <c r="B303" s="2">
        <v>-21.32307326390037</v>
      </c>
      <c r="C303" s="11">
        <v>0.0008023090076918945</v>
      </c>
      <c r="D303" s="11">
        <f t="shared" si="4"/>
        <v>0.6140614054850857</v>
      </c>
    </row>
    <row r="304" spans="1:4" ht="15">
      <c r="A304" s="2">
        <v>1</v>
      </c>
      <c r="B304" s="2">
        <v>-21.502309477136805</v>
      </c>
      <c r="C304" s="11">
        <v>0.0004463156498030503</v>
      </c>
      <c r="D304" s="11">
        <f t="shared" si="4"/>
        <v>0.6145077211348887</v>
      </c>
    </row>
    <row r="305" spans="1:4" ht="15">
      <c r="A305" s="2">
        <v>130</v>
      </c>
      <c r="B305" s="2">
        <v>-21.78151153312683</v>
      </c>
      <c r="C305" s="11">
        <v>0.0008520492513568128</v>
      </c>
      <c r="D305" s="11">
        <f t="shared" si="4"/>
        <v>0.6153597703862456</v>
      </c>
    </row>
    <row r="306" spans="1:4" ht="15">
      <c r="A306" s="2">
        <v>413</v>
      </c>
      <c r="B306" s="2">
        <v>-22.920792257491485</v>
      </c>
      <c r="C306" s="11">
        <v>0.0035199204467386814</v>
      </c>
      <c r="D306" s="11">
        <f t="shared" si="4"/>
        <v>0.6188796908329842</v>
      </c>
    </row>
    <row r="307" spans="1:4" ht="15">
      <c r="A307" s="2">
        <v>11</v>
      </c>
      <c r="B307" s="2">
        <v>-22.982849285885095</v>
      </c>
      <c r="C307" s="11">
        <v>0.0004692575922669264</v>
      </c>
      <c r="D307" s="11">
        <f t="shared" si="4"/>
        <v>0.6193489484252511</v>
      </c>
    </row>
    <row r="308" spans="1:4" ht="15">
      <c r="A308" s="2">
        <v>2</v>
      </c>
      <c r="B308" s="2">
        <v>-23.32685182782916</v>
      </c>
      <c r="C308" s="11">
        <v>0.00044855844201311594</v>
      </c>
      <c r="D308" s="11">
        <f t="shared" si="4"/>
        <v>0.6197975068672642</v>
      </c>
    </row>
    <row r="309" spans="1:4" ht="15">
      <c r="A309" s="2">
        <v>179</v>
      </c>
      <c r="B309" s="2">
        <v>-23.398303100326302</v>
      </c>
      <c r="C309" s="11">
        <v>0.0010892654851838127</v>
      </c>
      <c r="D309" s="11">
        <f t="shared" si="4"/>
        <v>0.620886772352448</v>
      </c>
    </row>
    <row r="310" spans="1:4" ht="15">
      <c r="A310" s="2">
        <v>139</v>
      </c>
      <c r="B310" s="2">
        <v>-24.612564494695107</v>
      </c>
      <c r="C310" s="11">
        <v>0.0008913678636614401</v>
      </c>
      <c r="D310" s="11">
        <f t="shared" si="4"/>
        <v>0.6217781402161094</v>
      </c>
    </row>
    <row r="311" spans="1:4" ht="15">
      <c r="A311" s="2">
        <v>229</v>
      </c>
      <c r="B311" s="2">
        <v>-24.662537671771133</v>
      </c>
      <c r="C311" s="11">
        <v>0.0013995219212270095</v>
      </c>
      <c r="D311" s="11">
        <f t="shared" si="4"/>
        <v>0.6231776621373365</v>
      </c>
    </row>
    <row r="312" spans="1:4" ht="15">
      <c r="A312" s="2">
        <v>211</v>
      </c>
      <c r="B312" s="2">
        <v>-26.229626010273932</v>
      </c>
      <c r="C312" s="11">
        <v>0.0012787780079452748</v>
      </c>
      <c r="D312" s="11">
        <f t="shared" si="4"/>
        <v>0.6244564401452818</v>
      </c>
    </row>
    <row r="313" spans="1:4" ht="15">
      <c r="A313" s="2">
        <v>363</v>
      </c>
      <c r="B313" s="2">
        <v>-26.610778013198797</v>
      </c>
      <c r="C313" s="11">
        <v>0.0027395982835793807</v>
      </c>
      <c r="D313" s="11">
        <f t="shared" si="4"/>
        <v>0.6271960384288612</v>
      </c>
    </row>
    <row r="314" spans="1:4" ht="15">
      <c r="A314" s="2">
        <v>9</v>
      </c>
      <c r="B314" s="2">
        <v>-26.788433907404396</v>
      </c>
      <c r="C314" s="11">
        <v>0.00046457674778406386</v>
      </c>
      <c r="D314" s="11">
        <f t="shared" si="4"/>
        <v>0.6276606151766453</v>
      </c>
    </row>
    <row r="315" spans="1:4" ht="15">
      <c r="A315" s="2">
        <v>161</v>
      </c>
      <c r="B315" s="2">
        <v>-27.26776191459976</v>
      </c>
      <c r="C315" s="11">
        <v>0.0009952889812870317</v>
      </c>
      <c r="D315" s="11">
        <f t="shared" si="4"/>
        <v>0.6286559041579323</v>
      </c>
    </row>
    <row r="316" spans="1:4" ht="15">
      <c r="A316" s="2">
        <v>16</v>
      </c>
      <c r="B316" s="2">
        <v>-27.47271045544403</v>
      </c>
      <c r="C316" s="11">
        <v>0.00048116707738900765</v>
      </c>
      <c r="D316" s="11">
        <f t="shared" si="4"/>
        <v>0.6291370712353213</v>
      </c>
    </row>
    <row r="317" spans="1:4" ht="15">
      <c r="A317" s="2">
        <v>82</v>
      </c>
      <c r="B317" s="2">
        <v>-28.086760434531243</v>
      </c>
      <c r="C317" s="11">
        <v>0.0006698423086002306</v>
      </c>
      <c r="D317" s="11">
        <f t="shared" si="4"/>
        <v>0.6298069135439215</v>
      </c>
    </row>
    <row r="318" spans="1:4" ht="15">
      <c r="A318" s="2">
        <v>422</v>
      </c>
      <c r="B318" s="2">
        <v>-28.308266109930628</v>
      </c>
      <c r="C318" s="11">
        <v>0.0036823504790027338</v>
      </c>
      <c r="D318" s="11">
        <f t="shared" si="4"/>
        <v>0.6334892640229243</v>
      </c>
    </row>
    <row r="319" spans="1:4" ht="15">
      <c r="A319" s="2">
        <v>124</v>
      </c>
      <c r="B319" s="2">
        <v>-28.343693546215945</v>
      </c>
      <c r="C319" s="11">
        <v>0.000826805170134238</v>
      </c>
      <c r="D319" s="11">
        <f t="shared" si="4"/>
        <v>0.6343160691930585</v>
      </c>
    </row>
    <row r="320" spans="1:4" ht="15">
      <c r="A320" s="2">
        <v>91</v>
      </c>
      <c r="B320" s="2">
        <v>-28.369931433100646</v>
      </c>
      <c r="C320" s="11">
        <v>0.0007007528105402879</v>
      </c>
      <c r="D320" s="11">
        <f t="shared" si="4"/>
        <v>0.6350168220035988</v>
      </c>
    </row>
    <row r="321" spans="1:4" ht="15">
      <c r="A321" s="2">
        <v>121</v>
      </c>
      <c r="B321" s="2">
        <v>-28.558336275902548</v>
      </c>
      <c r="C321" s="11">
        <v>0.0008144649996193381</v>
      </c>
      <c r="D321" s="11">
        <f t="shared" si="4"/>
        <v>0.6358312870032181</v>
      </c>
    </row>
    <row r="322" spans="1:4" ht="15">
      <c r="A322" s="2">
        <v>174</v>
      </c>
      <c r="B322" s="2">
        <v>-29.022595768634346</v>
      </c>
      <c r="C322" s="11">
        <v>0.0010623048062442077</v>
      </c>
      <c r="D322" s="11">
        <f t="shared" si="4"/>
        <v>0.6368935918094624</v>
      </c>
    </row>
    <row r="323" spans="1:4" ht="15">
      <c r="A323" s="2">
        <v>440</v>
      </c>
      <c r="B323" s="2">
        <v>-29.349290687636312</v>
      </c>
      <c r="C323" s="11">
        <v>0.004030042888589971</v>
      </c>
      <c r="D323" s="11">
        <f t="shared" si="4"/>
        <v>0.6409236346980524</v>
      </c>
    </row>
    <row r="324" spans="1:4" ht="15">
      <c r="A324" s="2">
        <v>340</v>
      </c>
      <c r="B324" s="2">
        <v>-29.768047476538413</v>
      </c>
      <c r="C324" s="11">
        <v>0.002441280839697504</v>
      </c>
      <c r="D324" s="11">
        <f aca="true" t="shared" si="5" ref="D324:D387">D323+C324</f>
        <v>0.6433649155377499</v>
      </c>
    </row>
    <row r="325" spans="1:4" ht="15">
      <c r="A325" s="2">
        <v>355</v>
      </c>
      <c r="B325" s="2">
        <v>-29.831853850904736</v>
      </c>
      <c r="C325" s="11">
        <v>0.0026319130132259187</v>
      </c>
      <c r="D325" s="11">
        <f t="shared" si="5"/>
        <v>0.6459968285509758</v>
      </c>
    </row>
    <row r="326" spans="1:4" ht="15">
      <c r="A326" s="2">
        <v>148</v>
      </c>
      <c r="B326" s="2">
        <v>-30.088832630606703</v>
      </c>
      <c r="C326" s="11">
        <v>0.0009325008702291922</v>
      </c>
      <c r="D326" s="11">
        <f t="shared" si="5"/>
        <v>0.6469293294212051</v>
      </c>
    </row>
    <row r="327" spans="1:4" ht="15">
      <c r="A327" s="2">
        <v>170</v>
      </c>
      <c r="B327" s="2">
        <v>-30.162048950731332</v>
      </c>
      <c r="C327" s="11">
        <v>0.0010412175253517975</v>
      </c>
      <c r="D327" s="11">
        <f t="shared" si="5"/>
        <v>0.6479705469465569</v>
      </c>
    </row>
    <row r="328" spans="1:4" ht="15">
      <c r="A328" s="2">
        <v>224</v>
      </c>
      <c r="B328" s="2">
        <v>-31.85371544354348</v>
      </c>
      <c r="C328" s="11">
        <v>0.0013648820086433718</v>
      </c>
      <c r="D328" s="11">
        <f t="shared" si="5"/>
        <v>0.6493354289552002</v>
      </c>
    </row>
    <row r="329" spans="1:4" ht="15">
      <c r="A329" s="2">
        <v>84</v>
      </c>
      <c r="B329" s="2">
        <v>-31.914930425642524</v>
      </c>
      <c r="C329" s="11">
        <v>0.0006765913068864228</v>
      </c>
      <c r="D329" s="11">
        <f t="shared" si="5"/>
        <v>0.6500120202620867</v>
      </c>
    </row>
    <row r="330" spans="1:4" ht="15">
      <c r="A330" s="2">
        <v>433</v>
      </c>
      <c r="B330" s="2">
        <v>-32.556655395523194</v>
      </c>
      <c r="C330" s="11">
        <v>0.003891089616461351</v>
      </c>
      <c r="D330" s="11">
        <f t="shared" si="5"/>
        <v>0.653903109878548</v>
      </c>
    </row>
    <row r="331" spans="1:4" ht="15">
      <c r="A331" s="2">
        <v>67</v>
      </c>
      <c r="B331" s="2">
        <v>-32.76063128750684</v>
      </c>
      <c r="C331" s="11">
        <v>0.0006213249394592043</v>
      </c>
      <c r="D331" s="11">
        <f t="shared" si="5"/>
        <v>0.6545244348180073</v>
      </c>
    </row>
    <row r="332" spans="1:4" ht="15">
      <c r="A332" s="2">
        <v>86</v>
      </c>
      <c r="B332" s="2">
        <v>-33.87929713421545</v>
      </c>
      <c r="C332" s="11">
        <v>0.0006834083047260653</v>
      </c>
      <c r="D332" s="11">
        <f t="shared" si="5"/>
        <v>0.6552078431227333</v>
      </c>
    </row>
    <row r="333" spans="1:4" ht="15">
      <c r="A333" s="2">
        <v>46</v>
      </c>
      <c r="B333" s="2">
        <v>-34.599128819631005</v>
      </c>
      <c r="C333" s="11">
        <v>0.0005592467666313347</v>
      </c>
      <c r="D333" s="11">
        <f t="shared" si="5"/>
        <v>0.6557670898893646</v>
      </c>
    </row>
    <row r="334" spans="1:4" ht="15">
      <c r="A334" s="2">
        <v>122</v>
      </c>
      <c r="B334" s="2">
        <v>-34.73148524903081</v>
      </c>
      <c r="C334" s="11">
        <v>0.0008185577885621489</v>
      </c>
      <c r="D334" s="11">
        <f t="shared" si="5"/>
        <v>0.6565856476779267</v>
      </c>
    </row>
    <row r="335" spans="1:4" ht="15">
      <c r="A335" s="2">
        <v>215</v>
      </c>
      <c r="B335" s="2">
        <v>-35.0536894851266</v>
      </c>
      <c r="C335" s="11">
        <v>0.001304676487749932</v>
      </c>
      <c r="D335" s="11">
        <f t="shared" si="5"/>
        <v>0.6578903241656766</v>
      </c>
    </row>
    <row r="336" spans="1:4" ht="15">
      <c r="A336" s="2">
        <v>317</v>
      </c>
      <c r="B336" s="2">
        <v>-36.20470844967349</v>
      </c>
      <c r="C336" s="11">
        <v>0.0021754474639571588</v>
      </c>
      <c r="D336" s="11">
        <f t="shared" si="5"/>
        <v>0.6600657716296338</v>
      </c>
    </row>
    <row r="337" spans="1:4" ht="15">
      <c r="A337" s="2">
        <v>61</v>
      </c>
      <c r="B337" s="2">
        <v>-36.38063388521914</v>
      </c>
      <c r="C337" s="11">
        <v>0.0006029166406286578</v>
      </c>
      <c r="D337" s="11">
        <f t="shared" si="5"/>
        <v>0.6606686882702624</v>
      </c>
    </row>
    <row r="338" spans="1:4" ht="15">
      <c r="A338" s="2">
        <v>214</v>
      </c>
      <c r="B338" s="2">
        <v>-36.62101176982833</v>
      </c>
      <c r="C338" s="11">
        <v>0.0012981531053111825</v>
      </c>
      <c r="D338" s="11">
        <f t="shared" si="5"/>
        <v>0.6619668413755736</v>
      </c>
    </row>
    <row r="339" spans="1:4" ht="15">
      <c r="A339" s="2">
        <v>158</v>
      </c>
      <c r="B339" s="2">
        <v>-37.90684741626865</v>
      </c>
      <c r="C339" s="11">
        <v>0.0009804341688302001</v>
      </c>
      <c r="D339" s="11">
        <f t="shared" si="5"/>
        <v>0.6629472755444038</v>
      </c>
    </row>
    <row r="340" spans="1:4" ht="15">
      <c r="A340" s="2">
        <v>29</v>
      </c>
      <c r="B340" s="2">
        <v>-38.14451613937126</v>
      </c>
      <c r="C340" s="11">
        <v>0.000513565515671485</v>
      </c>
      <c r="D340" s="11">
        <f t="shared" si="5"/>
        <v>0.6634608410600753</v>
      </c>
    </row>
    <row r="341" spans="1:4" ht="15">
      <c r="A341" s="2">
        <v>176</v>
      </c>
      <c r="B341" s="2">
        <v>-38.39050267407765</v>
      </c>
      <c r="C341" s="11">
        <v>0.001073008061659259</v>
      </c>
      <c r="D341" s="11">
        <f t="shared" si="5"/>
        <v>0.6645338491217345</v>
      </c>
    </row>
    <row r="342" spans="1:4" ht="15">
      <c r="A342" s="2">
        <v>209</v>
      </c>
      <c r="B342" s="2">
        <v>-38.63851604446245</v>
      </c>
      <c r="C342" s="11">
        <v>0.0012660221973160208</v>
      </c>
      <c r="D342" s="11">
        <f t="shared" si="5"/>
        <v>0.6657998713190505</v>
      </c>
    </row>
    <row r="343" spans="1:4" ht="15">
      <c r="A343" s="2">
        <v>15</v>
      </c>
      <c r="B343" s="2">
        <v>-38.985129150838475</v>
      </c>
      <c r="C343" s="11">
        <v>0.0004787612420020626</v>
      </c>
      <c r="D343" s="11">
        <f t="shared" si="5"/>
        <v>0.6662786325610526</v>
      </c>
    </row>
    <row r="344" spans="1:4" ht="15">
      <c r="A344" s="2">
        <v>359</v>
      </c>
      <c r="B344" s="2">
        <v>-39.98389567591039</v>
      </c>
      <c r="C344" s="11">
        <v>0.0026852158895634376</v>
      </c>
      <c r="D344" s="11">
        <f t="shared" si="5"/>
        <v>0.668963848450616</v>
      </c>
    </row>
    <row r="345" spans="1:4" ht="15">
      <c r="A345" s="2">
        <v>88</v>
      </c>
      <c r="B345" s="2">
        <v>-40.60904307943929</v>
      </c>
      <c r="C345" s="11">
        <v>0.0006902939872488727</v>
      </c>
      <c r="D345" s="11">
        <f t="shared" si="5"/>
        <v>0.6696541424378648</v>
      </c>
    </row>
    <row r="346" spans="1:4" ht="15">
      <c r="A346" s="2">
        <v>80</v>
      </c>
      <c r="B346" s="2">
        <v>-40.7690051094105</v>
      </c>
      <c r="C346" s="11">
        <v>0.0006631606315719434</v>
      </c>
      <c r="D346" s="11">
        <f t="shared" si="5"/>
        <v>0.6703173030694367</v>
      </c>
    </row>
    <row r="347" spans="1:4" ht="15">
      <c r="A347" s="2">
        <v>45</v>
      </c>
      <c r="B347" s="2">
        <v>-40.88151541539992</v>
      </c>
      <c r="C347" s="11">
        <v>0.0005564505327981779</v>
      </c>
      <c r="D347" s="11">
        <f t="shared" si="5"/>
        <v>0.6708737536022349</v>
      </c>
    </row>
    <row r="348" spans="1:4" ht="15">
      <c r="A348" s="2">
        <v>35</v>
      </c>
      <c r="B348" s="2">
        <v>-41.81021247562603</v>
      </c>
      <c r="C348" s="11">
        <v>0.0005292457388474234</v>
      </c>
      <c r="D348" s="11">
        <f t="shared" si="5"/>
        <v>0.6714029993410823</v>
      </c>
    </row>
    <row r="349" spans="1:4" ht="15">
      <c r="A349" s="2">
        <v>212</v>
      </c>
      <c r="B349" s="2">
        <v>-42.28212959535449</v>
      </c>
      <c r="C349" s="11">
        <v>0.0012852040280857035</v>
      </c>
      <c r="D349" s="11">
        <f t="shared" si="5"/>
        <v>0.672688203369168</v>
      </c>
    </row>
    <row r="350" spans="1:4" ht="15">
      <c r="A350" s="2">
        <v>187</v>
      </c>
      <c r="B350" s="2">
        <v>-42.31126976417545</v>
      </c>
      <c r="C350" s="11">
        <v>0.0011338330098965477</v>
      </c>
      <c r="D350" s="11">
        <f t="shared" si="5"/>
        <v>0.6738220363790646</v>
      </c>
    </row>
    <row r="351" spans="1:4" ht="15">
      <c r="A351" s="2">
        <v>169</v>
      </c>
      <c r="B351" s="2">
        <v>-42.80257054017784</v>
      </c>
      <c r="C351" s="11">
        <v>0.0010360114377250386</v>
      </c>
      <c r="D351" s="11">
        <f t="shared" si="5"/>
        <v>0.6748580478167896</v>
      </c>
    </row>
    <row r="352" spans="1:4" ht="15">
      <c r="A352" s="2">
        <v>295</v>
      </c>
      <c r="B352" s="2">
        <v>-42.97431149647491</v>
      </c>
      <c r="C352" s="11">
        <v>0.001948302447745039</v>
      </c>
      <c r="D352" s="11">
        <f t="shared" si="5"/>
        <v>0.6768063502645346</v>
      </c>
    </row>
    <row r="353" spans="1:4" ht="15">
      <c r="A353" s="2">
        <v>22</v>
      </c>
      <c r="B353" s="2">
        <v>-43.43692311706582</v>
      </c>
      <c r="C353" s="11">
        <v>0.0004958581088701787</v>
      </c>
      <c r="D353" s="11">
        <f t="shared" si="5"/>
        <v>0.6773022083734048</v>
      </c>
    </row>
    <row r="354" spans="1:4" ht="15">
      <c r="A354" s="2">
        <v>325</v>
      </c>
      <c r="B354" s="2">
        <v>-43.48501519997444</v>
      </c>
      <c r="C354" s="11">
        <v>0.0022644563510741556</v>
      </c>
      <c r="D354" s="11">
        <f t="shared" si="5"/>
        <v>0.679566664724479</v>
      </c>
    </row>
    <row r="355" spans="1:4" ht="15">
      <c r="A355" s="2">
        <v>210</v>
      </c>
      <c r="B355" s="2">
        <v>-43.71837720237818</v>
      </c>
      <c r="C355" s="11">
        <v>0.0012723841179055487</v>
      </c>
      <c r="D355" s="11">
        <f t="shared" si="5"/>
        <v>0.6808390488423846</v>
      </c>
    </row>
    <row r="356" spans="1:4" ht="15">
      <c r="A356" s="2">
        <v>39</v>
      </c>
      <c r="B356" s="2">
        <v>-44.2982517513301</v>
      </c>
      <c r="C356" s="11">
        <v>0.0005399642998439989</v>
      </c>
      <c r="D356" s="11">
        <f t="shared" si="5"/>
        <v>0.6813790131422286</v>
      </c>
    </row>
    <row r="357" spans="1:4" ht="15">
      <c r="A357" s="2">
        <v>230</v>
      </c>
      <c r="B357" s="2">
        <v>-44.50085555744954</v>
      </c>
      <c r="C357" s="11">
        <v>0.0014065546947005121</v>
      </c>
      <c r="D357" s="11">
        <f t="shared" si="5"/>
        <v>0.6827855678369291</v>
      </c>
    </row>
    <row r="358" spans="1:4" ht="15">
      <c r="A358" s="2">
        <v>102</v>
      </c>
      <c r="B358" s="2">
        <v>-44.80921559727358</v>
      </c>
      <c r="C358" s="11">
        <v>0.0007404759542437347</v>
      </c>
      <c r="D358" s="11">
        <f t="shared" si="5"/>
        <v>0.6835260437911729</v>
      </c>
    </row>
    <row r="359" spans="1:4" ht="15">
      <c r="A359" s="2">
        <v>196</v>
      </c>
      <c r="B359" s="2">
        <v>-44.83263803705995</v>
      </c>
      <c r="C359" s="11">
        <v>0.0011861547981773543</v>
      </c>
      <c r="D359" s="11">
        <f t="shared" si="5"/>
        <v>0.6847121985893503</v>
      </c>
    </row>
    <row r="360" spans="1:4" ht="15">
      <c r="A360" s="2">
        <v>156</v>
      </c>
      <c r="B360" s="2">
        <v>-44.997032271019634</v>
      </c>
      <c r="C360" s="11">
        <v>0.0009706543379961189</v>
      </c>
      <c r="D360" s="11">
        <f t="shared" si="5"/>
        <v>0.6856828529273464</v>
      </c>
    </row>
    <row r="361" spans="1:4" ht="15">
      <c r="A361" s="2">
        <v>253</v>
      </c>
      <c r="B361" s="2">
        <v>-46.097774894682516</v>
      </c>
      <c r="C361" s="11">
        <v>0.0015784316022565896</v>
      </c>
      <c r="D361" s="11">
        <f t="shared" si="5"/>
        <v>0.687261284529603</v>
      </c>
    </row>
    <row r="362" spans="1:4" ht="15">
      <c r="A362" s="2">
        <v>262</v>
      </c>
      <c r="B362" s="2">
        <v>-46.97772173971498</v>
      </c>
      <c r="C362" s="11">
        <v>0.0016512698098128673</v>
      </c>
      <c r="D362" s="11">
        <f t="shared" si="5"/>
        <v>0.6889125543394159</v>
      </c>
    </row>
    <row r="363" spans="1:4" ht="15">
      <c r="A363" s="2">
        <v>327</v>
      </c>
      <c r="B363" s="2">
        <v>-47.37193042227955</v>
      </c>
      <c r="C363" s="11">
        <v>0.0022872718881585367</v>
      </c>
      <c r="D363" s="11">
        <f t="shared" si="5"/>
        <v>0.6911998262275745</v>
      </c>
    </row>
    <row r="364" spans="1:4" ht="15">
      <c r="A364" s="2">
        <v>19</v>
      </c>
      <c r="B364" s="2">
        <v>-47.38636528388088</v>
      </c>
      <c r="C364" s="11">
        <v>0.0004884573646130276</v>
      </c>
      <c r="D364" s="11">
        <f t="shared" si="5"/>
        <v>0.6916882835921875</v>
      </c>
    </row>
    <row r="365" spans="1:4" ht="15">
      <c r="A365" s="2">
        <v>287</v>
      </c>
      <c r="B365" s="2">
        <v>-48.68553626378707</v>
      </c>
      <c r="C365" s="11">
        <v>0.0018717206083296556</v>
      </c>
      <c r="D365" s="11">
        <f t="shared" si="5"/>
        <v>0.6935600042005171</v>
      </c>
    </row>
    <row r="366" spans="1:4" ht="15">
      <c r="A366" s="2">
        <v>474</v>
      </c>
      <c r="B366" s="2">
        <v>-49.54619605738844</v>
      </c>
      <c r="C366" s="11">
        <v>0.004778866766378905</v>
      </c>
      <c r="D366" s="11">
        <f t="shared" si="5"/>
        <v>0.6983388709668961</v>
      </c>
    </row>
    <row r="367" spans="1:4" ht="15">
      <c r="A367" s="2">
        <v>79</v>
      </c>
      <c r="B367" s="2">
        <v>-49.599579242605614</v>
      </c>
      <c r="C367" s="11">
        <v>0.0006598448284140838</v>
      </c>
      <c r="D367" s="11">
        <f t="shared" si="5"/>
        <v>0.6989987157953101</v>
      </c>
    </row>
    <row r="368" spans="1:4" ht="15">
      <c r="A368" s="2">
        <v>189</v>
      </c>
      <c r="B368" s="2">
        <v>-50.101366273238455</v>
      </c>
      <c r="C368" s="11">
        <v>0.0011452569479523725</v>
      </c>
      <c r="D368" s="11">
        <f t="shared" si="5"/>
        <v>0.7001439727432626</v>
      </c>
    </row>
    <row r="369" spans="1:4" ht="15">
      <c r="A369" s="2">
        <v>234</v>
      </c>
      <c r="B369" s="2">
        <v>-50.786939569989045</v>
      </c>
      <c r="C369" s="11">
        <v>0.0014350409746713244</v>
      </c>
      <c r="D369" s="11">
        <f t="shared" si="5"/>
        <v>0.7015790137179339</v>
      </c>
    </row>
    <row r="370" spans="1:4" ht="15">
      <c r="A370" s="2">
        <v>48</v>
      </c>
      <c r="B370" s="2">
        <v>-50.78738283232087</v>
      </c>
      <c r="C370" s="11">
        <v>0.0005648814591867221</v>
      </c>
      <c r="D370" s="11">
        <f t="shared" si="5"/>
        <v>0.7021438951771206</v>
      </c>
    </row>
    <row r="371" spans="1:4" ht="15">
      <c r="A371" s="2">
        <v>275</v>
      </c>
      <c r="B371" s="2">
        <v>-51.247271496773465</v>
      </c>
      <c r="C371" s="11">
        <v>0.0017624548129748536</v>
      </c>
      <c r="D371" s="11">
        <f t="shared" si="5"/>
        <v>0.7039063499900955</v>
      </c>
    </row>
    <row r="372" spans="1:4" ht="15">
      <c r="A372" s="2">
        <v>274</v>
      </c>
      <c r="B372" s="2">
        <v>-51.67540564914634</v>
      </c>
      <c r="C372" s="11">
        <v>0.0017536425389099788</v>
      </c>
      <c r="D372" s="11">
        <f t="shared" si="5"/>
        <v>0.7056599925290055</v>
      </c>
    </row>
    <row r="373" spans="1:4" ht="15">
      <c r="A373" s="2">
        <v>42</v>
      </c>
      <c r="B373" s="2">
        <v>-51.729640310426475</v>
      </c>
      <c r="C373" s="11">
        <v>0.0005481454390398486</v>
      </c>
      <c r="D373" s="11">
        <f t="shared" si="5"/>
        <v>0.7062081379680453</v>
      </c>
    </row>
    <row r="374" spans="1:4" ht="15">
      <c r="A374" s="2">
        <v>316</v>
      </c>
      <c r="B374" s="2">
        <v>-52.02404723930158</v>
      </c>
      <c r="C374" s="11">
        <v>0.0021645702266373727</v>
      </c>
      <c r="D374" s="11">
        <f t="shared" si="5"/>
        <v>0.7083727081946827</v>
      </c>
    </row>
    <row r="375" spans="1:4" ht="15">
      <c r="A375" s="2">
        <v>219</v>
      </c>
      <c r="B375" s="2">
        <v>-52.42606094769326</v>
      </c>
      <c r="C375" s="11">
        <v>0.001331099477087929</v>
      </c>
      <c r="D375" s="11">
        <f t="shared" si="5"/>
        <v>0.7097038076717707</v>
      </c>
    </row>
    <row r="376" spans="1:4" ht="15">
      <c r="A376" s="2">
        <v>443</v>
      </c>
      <c r="B376" s="2">
        <v>-52.549299371436064</v>
      </c>
      <c r="C376" s="11">
        <v>0.004091103113953618</v>
      </c>
      <c r="D376" s="11">
        <f t="shared" si="5"/>
        <v>0.7137949107857243</v>
      </c>
    </row>
    <row r="377" spans="1:4" ht="15">
      <c r="A377" s="2">
        <v>181</v>
      </c>
      <c r="B377" s="2">
        <v>-52.76018490933893</v>
      </c>
      <c r="C377" s="11">
        <v>0.0011002403830042806</v>
      </c>
      <c r="D377" s="11">
        <f t="shared" si="5"/>
        <v>0.7148951511687286</v>
      </c>
    </row>
    <row r="378" spans="1:4" ht="15">
      <c r="A378" s="2">
        <v>354</v>
      </c>
      <c r="B378" s="2">
        <v>-52.78528619417375</v>
      </c>
      <c r="C378" s="11">
        <v>0.002618753448159789</v>
      </c>
      <c r="D378" s="11">
        <f t="shared" si="5"/>
        <v>0.7175139046168884</v>
      </c>
    </row>
    <row r="379" spans="1:4" ht="15">
      <c r="A379" s="2">
        <v>247</v>
      </c>
      <c r="B379" s="2">
        <v>-53.579994749738034</v>
      </c>
      <c r="C379" s="11">
        <v>0.0015316666347289579</v>
      </c>
      <c r="D379" s="11">
        <f t="shared" si="5"/>
        <v>0.7190455712516173</v>
      </c>
    </row>
    <row r="380" spans="1:4" ht="15">
      <c r="A380" s="2">
        <v>18</v>
      </c>
      <c r="B380" s="2">
        <v>-53.770560680020935</v>
      </c>
      <c r="C380" s="11">
        <v>0.00048601507778996237</v>
      </c>
      <c r="D380" s="11">
        <f t="shared" si="5"/>
        <v>0.7195315863294073</v>
      </c>
    </row>
    <row r="381" spans="1:4" ht="15">
      <c r="A381" s="2">
        <v>255</v>
      </c>
      <c r="B381" s="2">
        <v>-54.49467027924584</v>
      </c>
      <c r="C381" s="11">
        <v>0.0015943350948274936</v>
      </c>
      <c r="D381" s="11">
        <f t="shared" si="5"/>
        <v>0.7211259214242348</v>
      </c>
    </row>
    <row r="382" spans="1:4" ht="15">
      <c r="A382" s="2">
        <v>248</v>
      </c>
      <c r="B382" s="2">
        <v>-54.5260885165535</v>
      </c>
      <c r="C382" s="11">
        <v>0.0015393634519889022</v>
      </c>
      <c r="D382" s="11">
        <f t="shared" si="5"/>
        <v>0.7226652848762237</v>
      </c>
    </row>
    <row r="383" spans="1:4" ht="15">
      <c r="A383" s="2">
        <v>251</v>
      </c>
      <c r="B383" s="2">
        <v>-54.567004076543526</v>
      </c>
      <c r="C383" s="11">
        <v>0.00156268674702408</v>
      </c>
      <c r="D383" s="11">
        <f t="shared" si="5"/>
        <v>0.7242279716232478</v>
      </c>
    </row>
    <row r="384" spans="1:4" ht="15">
      <c r="A384" s="2">
        <v>308</v>
      </c>
      <c r="B384" s="2">
        <v>-55.31061398288148</v>
      </c>
      <c r="C384" s="11">
        <v>0.002079487559061031</v>
      </c>
      <c r="D384" s="11">
        <f t="shared" si="5"/>
        <v>0.7263074591823089</v>
      </c>
    </row>
    <row r="385" spans="1:4" ht="15">
      <c r="A385" s="2">
        <v>66</v>
      </c>
      <c r="B385" s="2">
        <v>-55.45185924458565</v>
      </c>
      <c r="C385" s="11">
        <v>0.0006182183147619082</v>
      </c>
      <c r="D385" s="11">
        <f t="shared" si="5"/>
        <v>0.7269256774970708</v>
      </c>
    </row>
    <row r="386" spans="1:4" ht="15">
      <c r="A386" s="2">
        <v>190</v>
      </c>
      <c r="B386" s="2">
        <v>-56.7442940187575</v>
      </c>
      <c r="C386" s="11">
        <v>0.001151012007992334</v>
      </c>
      <c r="D386" s="11">
        <f t="shared" si="5"/>
        <v>0.7280766895050631</v>
      </c>
    </row>
    <row r="387" spans="1:4" ht="15">
      <c r="A387" s="2">
        <v>400</v>
      </c>
      <c r="B387" s="2">
        <v>-57.23304499729238</v>
      </c>
      <c r="C387" s="11">
        <v>0.003297865184317514</v>
      </c>
      <c r="D387" s="11">
        <f t="shared" si="5"/>
        <v>0.7313745546893806</v>
      </c>
    </row>
    <row r="388" spans="1:4" ht="15">
      <c r="A388" s="2">
        <v>411</v>
      </c>
      <c r="B388" s="2">
        <v>-57.55649250894567</v>
      </c>
      <c r="C388" s="11">
        <v>0.003484809240282463</v>
      </c>
      <c r="D388" s="11">
        <f aca="true" t="shared" si="6" ref="D388:D451">D387+C388</f>
        <v>0.7348593639296631</v>
      </c>
    </row>
    <row r="389" spans="1:4" ht="15">
      <c r="A389" s="2">
        <v>152</v>
      </c>
      <c r="B389" s="2">
        <v>-58.28709368342243</v>
      </c>
      <c r="C389" s="11">
        <v>0.0009513863646663859</v>
      </c>
      <c r="D389" s="11">
        <f t="shared" si="6"/>
        <v>0.7358107502943295</v>
      </c>
    </row>
    <row r="390" spans="1:4" ht="15">
      <c r="A390" s="2">
        <v>97</v>
      </c>
      <c r="B390" s="2">
        <v>-58.316073239147954</v>
      </c>
      <c r="C390" s="11">
        <v>0.0007221482510929327</v>
      </c>
      <c r="D390" s="11">
        <f t="shared" si="6"/>
        <v>0.7365328985454225</v>
      </c>
    </row>
    <row r="391" spans="1:4" ht="15">
      <c r="A391" s="2">
        <v>267</v>
      </c>
      <c r="B391" s="2">
        <v>-58.67986775130885</v>
      </c>
      <c r="C391" s="11">
        <v>0.0016931780784409892</v>
      </c>
      <c r="D391" s="11">
        <f t="shared" si="6"/>
        <v>0.7382260766238634</v>
      </c>
    </row>
    <row r="392" spans="1:4" ht="15">
      <c r="A392" s="2">
        <v>478</v>
      </c>
      <c r="B392" s="2">
        <v>-58.81863325047743</v>
      </c>
      <c r="C392" s="11">
        <v>0.004875650870945323</v>
      </c>
      <c r="D392" s="11">
        <f t="shared" si="6"/>
        <v>0.7431017274948087</v>
      </c>
    </row>
    <row r="393" spans="1:4" ht="15">
      <c r="A393" s="2">
        <v>482</v>
      </c>
      <c r="B393" s="2">
        <v>-59.90075612135115</v>
      </c>
      <c r="C393" s="11">
        <v>0.00497439509772369</v>
      </c>
      <c r="D393" s="11">
        <f t="shared" si="6"/>
        <v>0.7480761225925324</v>
      </c>
    </row>
    <row r="394" spans="1:4" ht="15">
      <c r="A394" s="2">
        <v>277</v>
      </c>
      <c r="B394" s="2">
        <v>-60.218488842054285</v>
      </c>
      <c r="C394" s="11">
        <v>0.0017802124319838924</v>
      </c>
      <c r="D394" s="11">
        <f t="shared" si="6"/>
        <v>0.7498563350245163</v>
      </c>
    </row>
    <row r="395" spans="1:4" ht="15">
      <c r="A395" s="2">
        <v>44</v>
      </c>
      <c r="B395" s="2">
        <v>-61.08619822338733</v>
      </c>
      <c r="C395" s="11">
        <v>0.0005536682801341871</v>
      </c>
      <c r="D395" s="11">
        <f t="shared" si="6"/>
        <v>0.7504100033046505</v>
      </c>
    </row>
    <row r="396" spans="1:4" ht="15">
      <c r="A396" s="2">
        <v>146</v>
      </c>
      <c r="B396" s="2">
        <v>-61.423773653392345</v>
      </c>
      <c r="C396" s="11">
        <v>0.0009231991740486559</v>
      </c>
      <c r="D396" s="11">
        <f t="shared" si="6"/>
        <v>0.7513332024786992</v>
      </c>
    </row>
    <row r="397" spans="1:4" ht="15">
      <c r="A397" s="2">
        <v>446</v>
      </c>
      <c r="B397" s="2">
        <v>-61.75278235015867</v>
      </c>
      <c r="C397" s="11">
        <v>0.004153088478633279</v>
      </c>
      <c r="D397" s="11">
        <f t="shared" si="6"/>
        <v>0.7554862909573324</v>
      </c>
    </row>
    <row r="398" spans="1:4" ht="15">
      <c r="A398" s="2">
        <v>24</v>
      </c>
      <c r="B398" s="2">
        <v>-62.33000367745626</v>
      </c>
      <c r="C398" s="11">
        <v>0.0005008541288050086</v>
      </c>
      <c r="D398" s="11">
        <f t="shared" si="6"/>
        <v>0.7559871450861374</v>
      </c>
    </row>
    <row r="399" spans="1:4" ht="15">
      <c r="A399" s="2">
        <v>101</v>
      </c>
      <c r="B399" s="2">
        <v>-64.50368621422967</v>
      </c>
      <c r="C399" s="11">
        <v>0.000736773574472516</v>
      </c>
      <c r="D399" s="11">
        <f t="shared" si="6"/>
        <v>0.75672391866061</v>
      </c>
    </row>
    <row r="400" spans="1:4" ht="15">
      <c r="A400" s="2">
        <v>409</v>
      </c>
      <c r="B400" s="2">
        <v>-64.58511379314223</v>
      </c>
      <c r="C400" s="11">
        <v>0.003450048268110645</v>
      </c>
      <c r="D400" s="11">
        <f t="shared" si="6"/>
        <v>0.7601739669287206</v>
      </c>
    </row>
    <row r="401" spans="1:4" ht="15">
      <c r="A401" s="2">
        <v>250</v>
      </c>
      <c r="B401" s="2">
        <v>-65.28905376203147</v>
      </c>
      <c r="C401" s="11">
        <v>0.0015548733132889597</v>
      </c>
      <c r="D401" s="11">
        <f t="shared" si="6"/>
        <v>0.7617288402420096</v>
      </c>
    </row>
    <row r="402" spans="1:4" ht="15">
      <c r="A402" s="2">
        <v>412</v>
      </c>
      <c r="B402" s="2">
        <v>-65.83218815067812</v>
      </c>
      <c r="C402" s="11">
        <v>0.003502320844504988</v>
      </c>
      <c r="D402" s="11">
        <f t="shared" si="6"/>
        <v>0.7652311610865146</v>
      </c>
    </row>
    <row r="403" spans="1:4" ht="15">
      <c r="A403" s="2">
        <v>51</v>
      </c>
      <c r="B403" s="2">
        <v>-66.74552246382882</v>
      </c>
      <c r="C403" s="11">
        <v>0.0005734401247283078</v>
      </c>
      <c r="D403" s="11">
        <f t="shared" si="6"/>
        <v>0.7658046012112428</v>
      </c>
    </row>
    <row r="404" spans="1:4" ht="15">
      <c r="A404" s="2">
        <v>414</v>
      </c>
      <c r="B404" s="2">
        <v>-66.76258515847803</v>
      </c>
      <c r="C404" s="11">
        <v>0.003537608489184604</v>
      </c>
      <c r="D404" s="11">
        <f t="shared" si="6"/>
        <v>0.7693422097004274</v>
      </c>
    </row>
    <row r="405" spans="1:4" ht="15">
      <c r="A405" s="2">
        <v>285</v>
      </c>
      <c r="B405" s="2">
        <v>-66.825380293536</v>
      </c>
      <c r="C405" s="11">
        <v>0.001853050195261567</v>
      </c>
      <c r="D405" s="11">
        <f t="shared" si="6"/>
        <v>0.771195259895689</v>
      </c>
    </row>
    <row r="406" spans="1:4" ht="15">
      <c r="A406" s="2">
        <v>426</v>
      </c>
      <c r="B406" s="2">
        <v>-67.02330360578344</v>
      </c>
      <c r="C406" s="11">
        <v>0.0037569273632794323</v>
      </c>
      <c r="D406" s="11">
        <f t="shared" si="6"/>
        <v>0.7749521872589685</v>
      </c>
    </row>
    <row r="407" spans="1:4" ht="15">
      <c r="A407" s="2">
        <v>388</v>
      </c>
      <c r="B407" s="2">
        <v>-67.64935591826179</v>
      </c>
      <c r="C407" s="11">
        <v>0.0031053450716822533</v>
      </c>
      <c r="D407" s="11">
        <f t="shared" si="6"/>
        <v>0.7780575323306508</v>
      </c>
    </row>
    <row r="408" spans="1:4" ht="15">
      <c r="A408" s="2">
        <v>172</v>
      </c>
      <c r="B408" s="2">
        <v>-67.85531323730356</v>
      </c>
      <c r="C408" s="11">
        <v>0.0010517083158019217</v>
      </c>
      <c r="D408" s="11">
        <f t="shared" si="6"/>
        <v>0.7791092406464527</v>
      </c>
    </row>
    <row r="409" spans="1:4" ht="15">
      <c r="A409" s="2">
        <v>123</v>
      </c>
      <c r="B409" s="2">
        <v>-68.50696181730564</v>
      </c>
      <c r="C409" s="11">
        <v>0.0008226711442835668</v>
      </c>
      <c r="D409" s="11">
        <f t="shared" si="6"/>
        <v>0.7799319117907363</v>
      </c>
    </row>
    <row r="410" spans="1:4" ht="15">
      <c r="A410" s="2">
        <v>289</v>
      </c>
      <c r="B410" s="2">
        <v>-68.99521435585666</v>
      </c>
      <c r="C410" s="11">
        <v>0.0018905791352033085</v>
      </c>
      <c r="D410" s="11">
        <f t="shared" si="6"/>
        <v>0.7818224909259396</v>
      </c>
    </row>
    <row r="411" spans="1:4" ht="15">
      <c r="A411" s="2">
        <v>462</v>
      </c>
      <c r="B411" s="2">
        <v>-69.46709646824274</v>
      </c>
      <c r="C411" s="11">
        <v>0.004499889938427532</v>
      </c>
      <c r="D411" s="11">
        <f t="shared" si="6"/>
        <v>0.7863223808643671</v>
      </c>
    </row>
    <row r="412" spans="1:4" ht="15">
      <c r="A412" s="2">
        <v>6</v>
      </c>
      <c r="B412" s="2">
        <v>-69.84440538150557</v>
      </c>
      <c r="C412" s="11">
        <v>0.0004576428817512933</v>
      </c>
      <c r="D412" s="11">
        <f t="shared" si="6"/>
        <v>0.7867800237461184</v>
      </c>
    </row>
    <row r="413" spans="1:4" ht="15">
      <c r="A413" s="2">
        <v>7</v>
      </c>
      <c r="B413" s="2">
        <v>-70.46308500359737</v>
      </c>
      <c r="C413" s="11">
        <v>0.0004599425947249179</v>
      </c>
      <c r="D413" s="11">
        <f t="shared" si="6"/>
        <v>0.7872399663408434</v>
      </c>
    </row>
    <row r="414" spans="1:4" ht="15">
      <c r="A414" s="2">
        <v>87</v>
      </c>
      <c r="B414" s="2">
        <v>-71.91848404857774</v>
      </c>
      <c r="C414" s="11">
        <v>0.0006868425173126285</v>
      </c>
      <c r="D414" s="11">
        <f t="shared" si="6"/>
        <v>0.787926808858156</v>
      </c>
    </row>
    <row r="415" spans="1:4" ht="15">
      <c r="A415" s="2">
        <v>368</v>
      </c>
      <c r="B415" s="2">
        <v>-72.22292168664171</v>
      </c>
      <c r="C415" s="11">
        <v>0.002809127696712901</v>
      </c>
      <c r="D415" s="11">
        <f t="shared" si="6"/>
        <v>0.790735936554869</v>
      </c>
    </row>
    <row r="416" spans="1:4" ht="15">
      <c r="A416" s="2">
        <v>232</v>
      </c>
      <c r="B416" s="2">
        <v>-72.39839496740024</v>
      </c>
      <c r="C416" s="11">
        <v>0.001420726440948978</v>
      </c>
      <c r="D416" s="11">
        <f t="shared" si="6"/>
        <v>0.7921566629958179</v>
      </c>
    </row>
    <row r="417" spans="1:4" ht="15">
      <c r="A417" s="2">
        <v>394</v>
      </c>
      <c r="B417" s="2">
        <v>-72.6698228348414</v>
      </c>
      <c r="C417" s="11">
        <v>0.00320015771442485</v>
      </c>
      <c r="D417" s="11">
        <f t="shared" si="6"/>
        <v>0.7953568207102427</v>
      </c>
    </row>
    <row r="418" spans="1:4" ht="15">
      <c r="A418" s="2">
        <v>301</v>
      </c>
      <c r="B418" s="2">
        <v>-72.78829127855715</v>
      </c>
      <c r="C418" s="11">
        <v>0.0020077881730568826</v>
      </c>
      <c r="D418" s="11">
        <f t="shared" si="6"/>
        <v>0.7973646088832996</v>
      </c>
    </row>
    <row r="419" spans="1:4" ht="15">
      <c r="A419" s="2">
        <v>456</v>
      </c>
      <c r="B419" s="2">
        <v>-72.86045131981155</v>
      </c>
      <c r="C419" s="11">
        <v>0.004366569491378936</v>
      </c>
      <c r="D419" s="11">
        <f t="shared" si="6"/>
        <v>0.8017311783746786</v>
      </c>
    </row>
    <row r="420" spans="1:4" ht="15">
      <c r="A420" s="2">
        <v>432</v>
      </c>
      <c r="B420" s="2">
        <v>-75.38408737327336</v>
      </c>
      <c r="C420" s="11">
        <v>0.0038716341683790447</v>
      </c>
      <c r="D420" s="11">
        <f t="shared" si="6"/>
        <v>0.8056028125430575</v>
      </c>
    </row>
    <row r="421" spans="1:4" ht="15">
      <c r="A421" s="2">
        <v>33</v>
      </c>
      <c r="B421" s="2">
        <v>-75.73137649562705</v>
      </c>
      <c r="C421" s="11">
        <v>0.0005239665126024203</v>
      </c>
      <c r="D421" s="11">
        <f t="shared" si="6"/>
        <v>0.80612677905566</v>
      </c>
    </row>
    <row r="422" spans="1:4" ht="15">
      <c r="A422" s="2">
        <v>40</v>
      </c>
      <c r="B422" s="2">
        <v>-76.23025563577175</v>
      </c>
      <c r="C422" s="11">
        <v>0.0005426776882854261</v>
      </c>
      <c r="D422" s="11">
        <f t="shared" si="6"/>
        <v>0.8066694567439454</v>
      </c>
    </row>
    <row r="423" spans="1:4" ht="15">
      <c r="A423" s="2">
        <v>373</v>
      </c>
      <c r="B423" s="2">
        <v>-77.06543231862815</v>
      </c>
      <c r="C423" s="11">
        <v>0.0028804217259653844</v>
      </c>
      <c r="D423" s="11">
        <f t="shared" si="6"/>
        <v>0.8095498784699108</v>
      </c>
    </row>
    <row r="424" spans="1:4" ht="15">
      <c r="A424" s="2">
        <v>421</v>
      </c>
      <c r="B424" s="2">
        <v>-77.34487708211054</v>
      </c>
      <c r="C424" s="11">
        <v>0.00366393872660772</v>
      </c>
      <c r="D424" s="11">
        <f t="shared" si="6"/>
        <v>0.8132138171965185</v>
      </c>
    </row>
    <row r="425" spans="1:4" ht="15">
      <c r="A425" s="2">
        <v>198</v>
      </c>
      <c r="B425" s="2">
        <v>-77.35319930882179</v>
      </c>
      <c r="C425" s="11">
        <v>0.001198105904575495</v>
      </c>
      <c r="D425" s="11">
        <f t="shared" si="6"/>
        <v>0.814411923101094</v>
      </c>
    </row>
    <row r="426" spans="1:4" ht="15">
      <c r="A426" s="2">
        <v>362</v>
      </c>
      <c r="B426" s="2">
        <v>-78.47674280544197</v>
      </c>
      <c r="C426" s="11">
        <v>0.002725900292161484</v>
      </c>
      <c r="D426" s="11">
        <f t="shared" si="6"/>
        <v>0.8171378233932555</v>
      </c>
    </row>
    <row r="427" spans="1:4" ht="15">
      <c r="A427" s="2">
        <v>5</v>
      </c>
      <c r="B427" s="2">
        <v>-79.58776699397094</v>
      </c>
      <c r="C427" s="11">
        <v>0.0004553546673425368</v>
      </c>
      <c r="D427" s="11">
        <f t="shared" si="6"/>
        <v>0.8175931780605981</v>
      </c>
    </row>
    <row r="428" spans="1:4" ht="15">
      <c r="A428" s="2">
        <v>222</v>
      </c>
      <c r="B428" s="2">
        <v>-79.82210108873915</v>
      </c>
      <c r="C428" s="11">
        <v>0.0013512673106071543</v>
      </c>
      <c r="D428" s="11">
        <f t="shared" si="6"/>
        <v>0.8189444453712053</v>
      </c>
    </row>
    <row r="429" spans="1:4" ht="15">
      <c r="A429" s="2">
        <v>496</v>
      </c>
      <c r="B429" s="2">
        <v>-79.89903544131812</v>
      </c>
      <c r="C429" s="11">
        <v>0.005336016284094209</v>
      </c>
      <c r="D429" s="11">
        <f t="shared" si="6"/>
        <v>0.8242804616552994</v>
      </c>
    </row>
    <row r="430" spans="1:4" ht="15">
      <c r="A430" s="2">
        <v>115</v>
      </c>
      <c r="B430" s="2">
        <v>-80.00563338294342</v>
      </c>
      <c r="C430" s="11">
        <v>0.0007903344454634673</v>
      </c>
      <c r="D430" s="11">
        <f t="shared" si="6"/>
        <v>0.825070796100763</v>
      </c>
    </row>
    <row r="431" spans="1:4" ht="15">
      <c r="A431" s="2">
        <v>260</v>
      </c>
      <c r="B431" s="2">
        <v>-81.05290825804514</v>
      </c>
      <c r="C431" s="11">
        <v>0.001634798393459984</v>
      </c>
      <c r="D431" s="11">
        <f t="shared" si="6"/>
        <v>0.826705594494223</v>
      </c>
    </row>
    <row r="432" spans="1:4" ht="15">
      <c r="A432" s="2">
        <v>310</v>
      </c>
      <c r="B432" s="2">
        <v>-81.25742345041726</v>
      </c>
      <c r="C432" s="11">
        <v>0.002100439442499968</v>
      </c>
      <c r="D432" s="11">
        <f t="shared" si="6"/>
        <v>0.8288060339367229</v>
      </c>
    </row>
    <row r="433" spans="1:4" ht="15">
      <c r="A433" s="2">
        <v>60</v>
      </c>
      <c r="B433" s="2">
        <v>-84.82893599896124</v>
      </c>
      <c r="C433" s="11">
        <v>0.0005999020574255147</v>
      </c>
      <c r="D433" s="11">
        <f t="shared" si="6"/>
        <v>0.8294059359941485</v>
      </c>
    </row>
    <row r="434" spans="1:4" ht="15">
      <c r="A434" s="2">
        <v>315</v>
      </c>
      <c r="B434" s="2">
        <v>-84.83155482295479</v>
      </c>
      <c r="C434" s="11">
        <v>0.002153747375504186</v>
      </c>
      <c r="D434" s="11">
        <f t="shared" si="6"/>
        <v>0.8315596833696527</v>
      </c>
    </row>
    <row r="435" spans="1:4" ht="15">
      <c r="A435" s="2">
        <v>235</v>
      </c>
      <c r="B435" s="2">
        <v>-85.23251713492027</v>
      </c>
      <c r="C435" s="11">
        <v>0.0014422522358505771</v>
      </c>
      <c r="D435" s="11">
        <f t="shared" si="6"/>
        <v>0.8330019356055033</v>
      </c>
    </row>
    <row r="436" spans="1:4" ht="15">
      <c r="A436" s="2">
        <v>291</v>
      </c>
      <c r="B436" s="2">
        <v>-86.07955436368866</v>
      </c>
      <c r="C436" s="11">
        <v>0.0019096276712237655</v>
      </c>
      <c r="D436" s="11">
        <f t="shared" si="6"/>
        <v>0.834911563276727</v>
      </c>
    </row>
    <row r="437" spans="1:4" ht="15">
      <c r="A437" s="2">
        <v>200</v>
      </c>
      <c r="B437" s="2">
        <v>-86.60717394042149</v>
      </c>
      <c r="C437" s="11">
        <v>0.0012101774243837226</v>
      </c>
      <c r="D437" s="11">
        <f t="shared" si="6"/>
        <v>0.8361217407011107</v>
      </c>
    </row>
    <row r="438" spans="1:4" ht="15">
      <c r="A438" s="2">
        <v>244</v>
      </c>
      <c r="B438" s="2">
        <v>-86.843227897225</v>
      </c>
      <c r="C438" s="11">
        <v>0.0015088063187472989</v>
      </c>
      <c r="D438" s="11">
        <f t="shared" si="6"/>
        <v>0.837630547019858</v>
      </c>
    </row>
    <row r="439" spans="1:4" ht="15">
      <c r="A439" s="2">
        <v>243</v>
      </c>
      <c r="B439" s="2">
        <v>-88.065024022113</v>
      </c>
      <c r="C439" s="11">
        <v>0.0015012622871535622</v>
      </c>
      <c r="D439" s="11">
        <f t="shared" si="6"/>
        <v>0.8391318093070115</v>
      </c>
    </row>
    <row r="440" spans="1:4" ht="15">
      <c r="A440" s="2">
        <v>493</v>
      </c>
      <c r="B440" s="2">
        <v>-89.57292980008242</v>
      </c>
      <c r="C440" s="11">
        <v>0.005256375574052068</v>
      </c>
      <c r="D440" s="11">
        <f t="shared" si="6"/>
        <v>0.8443881848810636</v>
      </c>
    </row>
    <row r="441" spans="1:4" ht="15">
      <c r="A441" s="2">
        <v>34</v>
      </c>
      <c r="B441" s="2">
        <v>-90.35699644573288</v>
      </c>
      <c r="C441" s="11">
        <v>0.0005265995101531863</v>
      </c>
      <c r="D441" s="11">
        <f t="shared" si="6"/>
        <v>0.8449147843912168</v>
      </c>
    </row>
    <row r="442" spans="1:4" ht="15">
      <c r="A442" s="2">
        <v>268</v>
      </c>
      <c r="B442" s="2">
        <v>-90.66200212089097</v>
      </c>
      <c r="C442" s="11">
        <v>0.001701686510995969</v>
      </c>
      <c r="D442" s="11">
        <f t="shared" si="6"/>
        <v>0.8466164709022128</v>
      </c>
    </row>
    <row r="443" spans="1:4" ht="15">
      <c r="A443" s="2">
        <v>270</v>
      </c>
      <c r="B443" s="2">
        <v>-90.77751089189951</v>
      </c>
      <c r="C443" s="11">
        <v>0.0017188318587873733</v>
      </c>
      <c r="D443" s="11">
        <f t="shared" si="6"/>
        <v>0.8483353027610002</v>
      </c>
    </row>
    <row r="444" spans="1:4" ht="15">
      <c r="A444" s="2">
        <v>402</v>
      </c>
      <c r="B444" s="2">
        <v>-91.05719856015821</v>
      </c>
      <c r="C444" s="11">
        <v>0.0033310928353501314</v>
      </c>
      <c r="D444" s="11">
        <f t="shared" si="6"/>
        <v>0.8516663955963504</v>
      </c>
    </row>
    <row r="445" spans="1:4" ht="15">
      <c r="A445" s="2">
        <v>307</v>
      </c>
      <c r="B445" s="2">
        <v>-91.21664310384222</v>
      </c>
      <c r="C445" s="11">
        <v>0.0020690901212657258</v>
      </c>
      <c r="D445" s="11">
        <f t="shared" si="6"/>
        <v>0.8537354857176161</v>
      </c>
    </row>
    <row r="446" spans="1:4" ht="15">
      <c r="A446" s="2">
        <v>311</v>
      </c>
      <c r="B446" s="2">
        <v>-91.89729938277014</v>
      </c>
      <c r="C446" s="11">
        <v>0.002110994414572833</v>
      </c>
      <c r="D446" s="11">
        <f t="shared" si="6"/>
        <v>0.855846480132189</v>
      </c>
    </row>
    <row r="447" spans="1:4" ht="15">
      <c r="A447" s="2">
        <v>109</v>
      </c>
      <c r="B447" s="2">
        <v>-92.73731616753867</v>
      </c>
      <c r="C447" s="11">
        <v>0.0007669188190750773</v>
      </c>
      <c r="D447" s="11">
        <f t="shared" si="6"/>
        <v>0.8566133989512641</v>
      </c>
    </row>
    <row r="448" spans="1:4" ht="15">
      <c r="A448" s="2">
        <v>199</v>
      </c>
      <c r="B448" s="2">
        <v>-93.86303624946777</v>
      </c>
      <c r="C448" s="11">
        <v>0.001204126537261804</v>
      </c>
      <c r="D448" s="11">
        <f t="shared" si="6"/>
        <v>0.8578175254885259</v>
      </c>
    </row>
    <row r="449" spans="1:4" ht="15">
      <c r="A449" s="2">
        <v>471</v>
      </c>
      <c r="B449" s="2">
        <v>-95.3712339497124</v>
      </c>
      <c r="C449" s="11">
        <v>0.004707541582532355</v>
      </c>
      <c r="D449" s="11">
        <f t="shared" si="6"/>
        <v>0.8625250670710582</v>
      </c>
    </row>
    <row r="450" spans="1:4" ht="15">
      <c r="A450" s="2">
        <v>457</v>
      </c>
      <c r="B450" s="2">
        <v>-96.03687946428545</v>
      </c>
      <c r="C450" s="11">
        <v>0.004388512051637121</v>
      </c>
      <c r="D450" s="11">
        <f t="shared" si="6"/>
        <v>0.8669135791226954</v>
      </c>
    </row>
    <row r="451" spans="1:4" ht="15">
      <c r="A451" s="2">
        <v>458</v>
      </c>
      <c r="B451" s="2">
        <v>-96.52788922033142</v>
      </c>
      <c r="C451" s="11">
        <v>0.004410564876017208</v>
      </c>
      <c r="D451" s="11">
        <f t="shared" si="6"/>
        <v>0.8713241439987126</v>
      </c>
    </row>
    <row r="452" spans="1:4" ht="15">
      <c r="A452" s="2">
        <v>173</v>
      </c>
      <c r="B452" s="2">
        <v>-97.39310828385351</v>
      </c>
      <c r="C452" s="11">
        <v>0.0010569932822129867</v>
      </c>
      <c r="D452" s="11">
        <f aca="true" t="shared" si="7" ref="D452:D501">D451+C452</f>
        <v>0.8723811372809256</v>
      </c>
    </row>
    <row r="453" spans="1:4" ht="15">
      <c r="A453" s="2">
        <v>166</v>
      </c>
      <c r="B453" s="2">
        <v>-97.54140783561343</v>
      </c>
      <c r="C453" s="11">
        <v>0.0010205488375155628</v>
      </c>
      <c r="D453" s="11">
        <f t="shared" si="7"/>
        <v>0.8734016861184412</v>
      </c>
    </row>
    <row r="454" spans="1:4" ht="15">
      <c r="A454" s="2">
        <v>468</v>
      </c>
      <c r="B454" s="2">
        <v>-98.0769891317268</v>
      </c>
      <c r="C454" s="11">
        <v>0.004637280935970361</v>
      </c>
      <c r="D454" s="11">
        <f t="shared" si="7"/>
        <v>0.8780389670544115</v>
      </c>
    </row>
    <row r="455" spans="1:4" ht="15">
      <c r="A455" s="2">
        <v>76</v>
      </c>
      <c r="B455" s="2">
        <v>-100.88839715823633</v>
      </c>
      <c r="C455" s="11">
        <v>0.0006499965618693999</v>
      </c>
      <c r="D455" s="11">
        <f t="shared" si="7"/>
        <v>0.8786889636162809</v>
      </c>
    </row>
    <row r="456" spans="1:4" ht="15">
      <c r="A456" s="2">
        <v>300</v>
      </c>
      <c r="B456" s="2">
        <v>-101.34350201966663</v>
      </c>
      <c r="C456" s="11">
        <v>0.0019977492321915985</v>
      </c>
      <c r="D456" s="11">
        <f t="shared" si="7"/>
        <v>0.8806867128484726</v>
      </c>
    </row>
    <row r="457" spans="1:4" ht="15">
      <c r="A457" s="2">
        <v>454</v>
      </c>
      <c r="B457" s="2">
        <v>-102.23173476624106</v>
      </c>
      <c r="C457" s="11">
        <v>0.004323012960702431</v>
      </c>
      <c r="D457" s="11">
        <f t="shared" si="7"/>
        <v>0.885009725809175</v>
      </c>
    </row>
    <row r="458" spans="1:4" ht="15">
      <c r="A458" s="2">
        <v>162</v>
      </c>
      <c r="B458" s="2">
        <v>-102.32625439654294</v>
      </c>
      <c r="C458" s="11">
        <v>0.001000290433454303</v>
      </c>
      <c r="D458" s="11">
        <f t="shared" si="7"/>
        <v>0.8860100162426293</v>
      </c>
    </row>
    <row r="459" spans="1:4" ht="15">
      <c r="A459" s="2">
        <v>155</v>
      </c>
      <c r="B459" s="2">
        <v>-102.6686476380055</v>
      </c>
      <c r="C459" s="11">
        <v>0.0009658010663061383</v>
      </c>
      <c r="D459" s="11">
        <f t="shared" si="7"/>
        <v>0.8869758173089355</v>
      </c>
    </row>
    <row r="460" spans="1:4" ht="15">
      <c r="A460" s="2">
        <v>305</v>
      </c>
      <c r="B460" s="2">
        <v>-103.87171966827736</v>
      </c>
      <c r="C460" s="11">
        <v>0.0020484509473061</v>
      </c>
      <c r="D460" s="11">
        <f t="shared" si="7"/>
        <v>0.8890242682562416</v>
      </c>
    </row>
    <row r="461" spans="1:4" ht="15">
      <c r="A461" s="2">
        <v>138</v>
      </c>
      <c r="B461" s="2">
        <v>-108.62400186278501</v>
      </c>
      <c r="C461" s="11">
        <v>0.000886911024343133</v>
      </c>
      <c r="D461" s="11">
        <f t="shared" si="7"/>
        <v>0.8899111792805847</v>
      </c>
    </row>
    <row r="462" spans="1:4" ht="15">
      <c r="A462" s="2">
        <v>288</v>
      </c>
      <c r="B462" s="2">
        <v>-111.40909547130832</v>
      </c>
      <c r="C462" s="11">
        <v>0.0018811262395272918</v>
      </c>
      <c r="D462" s="11">
        <f t="shared" si="7"/>
        <v>0.891792305520112</v>
      </c>
    </row>
    <row r="463" spans="1:4" ht="15">
      <c r="A463" s="2">
        <v>385</v>
      </c>
      <c r="B463" s="2">
        <v>-111.74742098427305</v>
      </c>
      <c r="C463" s="11">
        <v>0.003058997408319261</v>
      </c>
      <c r="D463" s="11">
        <f t="shared" si="7"/>
        <v>0.8948513029284313</v>
      </c>
    </row>
    <row r="464" spans="1:4" ht="15">
      <c r="A464" s="2">
        <v>145</v>
      </c>
      <c r="B464" s="2">
        <v>-112.97669637037325</v>
      </c>
      <c r="C464" s="11">
        <v>0.0009185831781784129</v>
      </c>
      <c r="D464" s="11">
        <f t="shared" si="7"/>
        <v>0.8957698861066097</v>
      </c>
    </row>
    <row r="465" spans="1:4" ht="15">
      <c r="A465" s="2">
        <v>94</v>
      </c>
      <c r="B465" s="2">
        <v>-113.56820159950621</v>
      </c>
      <c r="C465" s="11">
        <v>0.0007113700981768394</v>
      </c>
      <c r="D465" s="11">
        <f t="shared" si="7"/>
        <v>0.8964812562047865</v>
      </c>
    </row>
    <row r="466" spans="1:4" ht="15">
      <c r="A466" s="2">
        <v>347</v>
      </c>
      <c r="B466" s="2">
        <v>-113.78865727838456</v>
      </c>
      <c r="C466" s="11">
        <v>0.002528460523101807</v>
      </c>
      <c r="D466" s="11">
        <f t="shared" si="7"/>
        <v>0.8990097167278883</v>
      </c>
    </row>
    <row r="467" spans="1:4" ht="15">
      <c r="A467" s="2">
        <v>143</v>
      </c>
      <c r="B467" s="2">
        <v>-114.5911078879708</v>
      </c>
      <c r="C467" s="11">
        <v>0.0009094203109760832</v>
      </c>
      <c r="D467" s="11">
        <f t="shared" si="7"/>
        <v>0.8999191370388644</v>
      </c>
    </row>
    <row r="468" spans="1:4" ht="15">
      <c r="A468" s="2">
        <v>239</v>
      </c>
      <c r="B468" s="2">
        <v>-115.3008302786202</v>
      </c>
      <c r="C468" s="11">
        <v>0.0014714614810607096</v>
      </c>
      <c r="D468" s="11">
        <f t="shared" si="7"/>
        <v>0.9013905985199251</v>
      </c>
    </row>
    <row r="469" spans="1:4" ht="15">
      <c r="A469" s="2">
        <v>246</v>
      </c>
      <c r="B469" s="2">
        <v>-116.81456894481562</v>
      </c>
      <c r="C469" s="11">
        <v>0.001524008301555313</v>
      </c>
      <c r="D469" s="11">
        <f t="shared" si="7"/>
        <v>0.9029146068214804</v>
      </c>
    </row>
    <row r="470" spans="1:4" ht="15">
      <c r="A470" s="2">
        <v>236</v>
      </c>
      <c r="B470" s="2">
        <v>-121.591295380882</v>
      </c>
      <c r="C470" s="11">
        <v>0.0014494997345231933</v>
      </c>
      <c r="D470" s="11">
        <f t="shared" si="7"/>
        <v>0.9043641065560036</v>
      </c>
    </row>
    <row r="471" spans="1:4" ht="15">
      <c r="A471" s="2">
        <v>346</v>
      </c>
      <c r="B471" s="2">
        <v>-124.86487297183157</v>
      </c>
      <c r="C471" s="11">
        <v>0.002515818220486298</v>
      </c>
      <c r="D471" s="11">
        <f t="shared" si="7"/>
        <v>0.9068799247764899</v>
      </c>
    </row>
    <row r="472" spans="1:4" ht="15">
      <c r="A472" s="2">
        <v>136</v>
      </c>
      <c r="B472" s="2">
        <v>-125.66816239079526</v>
      </c>
      <c r="C472" s="11">
        <v>0.0008780640868753102</v>
      </c>
      <c r="D472" s="11">
        <f t="shared" si="7"/>
        <v>0.9077579888633652</v>
      </c>
    </row>
    <row r="473" spans="1:4" ht="15">
      <c r="A473" s="2">
        <v>470</v>
      </c>
      <c r="B473" s="2">
        <v>-126.73134778579697</v>
      </c>
      <c r="C473" s="11">
        <v>0.004684003874619693</v>
      </c>
      <c r="D473" s="11">
        <f t="shared" si="7"/>
        <v>0.9124419927379849</v>
      </c>
    </row>
    <row r="474" spans="1:4" ht="15">
      <c r="A474" s="2">
        <v>218</v>
      </c>
      <c r="B474" s="2">
        <v>-130.83089727733022</v>
      </c>
      <c r="C474" s="11">
        <v>0.0013244439797024893</v>
      </c>
      <c r="D474" s="11">
        <f t="shared" si="7"/>
        <v>0.9137664367176873</v>
      </c>
    </row>
    <row r="475" spans="1:4" ht="15">
      <c r="A475" s="2">
        <v>357</v>
      </c>
      <c r="B475" s="2">
        <v>-133.15028567416812</v>
      </c>
      <c r="C475" s="11">
        <v>0.0026584308610650424</v>
      </c>
      <c r="D475" s="11">
        <f t="shared" si="7"/>
        <v>0.9164248675787524</v>
      </c>
    </row>
    <row r="476" spans="1:4" ht="15">
      <c r="A476" s="2">
        <v>483</v>
      </c>
      <c r="B476" s="2">
        <v>-136.24082859750706</v>
      </c>
      <c r="C476" s="11">
        <v>0.004999392058013759</v>
      </c>
      <c r="D476" s="11">
        <f t="shared" si="7"/>
        <v>0.9214242596367662</v>
      </c>
    </row>
    <row r="477" spans="1:4" ht="15">
      <c r="A477" s="2">
        <v>500</v>
      </c>
      <c r="B477" s="2">
        <v>-141.82575695800915</v>
      </c>
      <c r="C477" s="11">
        <v>0.00544408407155404</v>
      </c>
      <c r="D477" s="11">
        <f t="shared" si="7"/>
        <v>0.9268683437083203</v>
      </c>
    </row>
    <row r="478" spans="1:4" ht="15">
      <c r="A478" s="2">
        <v>397</v>
      </c>
      <c r="B478" s="2">
        <v>-142.85406700596104</v>
      </c>
      <c r="C478" s="11">
        <v>0.0032486441342084275</v>
      </c>
      <c r="D478" s="11">
        <f t="shared" si="7"/>
        <v>0.9301169878425287</v>
      </c>
    </row>
    <row r="479" spans="1:4" ht="15">
      <c r="A479" s="2">
        <v>252</v>
      </c>
      <c r="B479" s="2">
        <v>-144.01177004605051</v>
      </c>
      <c r="C479" s="11">
        <v>0.0015705394442453065</v>
      </c>
      <c r="D479" s="11">
        <f t="shared" si="7"/>
        <v>0.9316875272867741</v>
      </c>
    </row>
    <row r="480" spans="1:4" ht="15">
      <c r="A480" s="2">
        <v>326</v>
      </c>
      <c r="B480" s="2">
        <v>-150.3094949010956</v>
      </c>
      <c r="C480" s="11">
        <v>0.0022758355287177444</v>
      </c>
      <c r="D480" s="11">
        <f t="shared" si="7"/>
        <v>0.9339633628154919</v>
      </c>
    </row>
    <row r="481" spans="1:4" ht="15">
      <c r="A481" s="2">
        <v>147</v>
      </c>
      <c r="B481" s="2">
        <v>-150.55948229934984</v>
      </c>
      <c r="C481" s="11">
        <v>0.0009278383658780464</v>
      </c>
      <c r="D481" s="11">
        <f t="shared" si="7"/>
        <v>0.9348912011813699</v>
      </c>
    </row>
    <row r="482" spans="1:4" ht="15">
      <c r="A482" s="2">
        <v>480</v>
      </c>
      <c r="B482" s="2">
        <v>-153.6271962916726</v>
      </c>
      <c r="C482" s="11">
        <v>0.004924775506623897</v>
      </c>
      <c r="D482" s="11">
        <f t="shared" si="7"/>
        <v>0.9398159766879938</v>
      </c>
    </row>
    <row r="483" spans="1:4" ht="15">
      <c r="A483" s="2">
        <v>353</v>
      </c>
      <c r="B483" s="2">
        <v>-156.71261000021514</v>
      </c>
      <c r="C483" s="11">
        <v>0.0026056596809189898</v>
      </c>
      <c r="D483" s="11">
        <f t="shared" si="7"/>
        <v>0.9424216363689127</v>
      </c>
    </row>
    <row r="484" spans="1:4" ht="15">
      <c r="A484" s="2">
        <v>258</v>
      </c>
      <c r="B484" s="2">
        <v>-158.179491226123</v>
      </c>
      <c r="C484" s="11">
        <v>0.0016184912794852205</v>
      </c>
      <c r="D484" s="11">
        <f t="shared" si="7"/>
        <v>0.944040127648398</v>
      </c>
    </row>
    <row r="485" spans="1:4" ht="15">
      <c r="A485" s="2">
        <v>344</v>
      </c>
      <c r="B485" s="2">
        <v>-160.00139076630512</v>
      </c>
      <c r="C485" s="11">
        <v>0.002490722933736947</v>
      </c>
      <c r="D485" s="11">
        <f t="shared" si="7"/>
        <v>0.9465308505821349</v>
      </c>
    </row>
    <row r="486" spans="1:4" ht="15">
      <c r="A486" s="2">
        <v>463</v>
      </c>
      <c r="B486" s="2">
        <v>-172.76244664767728</v>
      </c>
      <c r="C486" s="11">
        <v>0.0045225024506809364</v>
      </c>
      <c r="D486" s="11">
        <f t="shared" si="7"/>
        <v>0.9510533530328159</v>
      </c>
    </row>
    <row r="487" spans="1:4" ht="15">
      <c r="A487" s="2">
        <v>314</v>
      </c>
      <c r="B487" s="2">
        <v>-180.8793454428378</v>
      </c>
      <c r="C487" s="11">
        <v>0.0021429786386266652</v>
      </c>
      <c r="D487" s="11">
        <f t="shared" si="7"/>
        <v>0.9531963316714426</v>
      </c>
    </row>
    <row r="488" spans="1:4" ht="15">
      <c r="A488" s="2">
        <v>405</v>
      </c>
      <c r="B488" s="2">
        <v>-180.88038429961853</v>
      </c>
      <c r="C488" s="11">
        <v>0.0033815630871207956</v>
      </c>
      <c r="D488" s="11">
        <f t="shared" si="7"/>
        <v>0.9565778947585634</v>
      </c>
    </row>
    <row r="489" spans="1:4" ht="15">
      <c r="A489" s="2">
        <v>395</v>
      </c>
      <c r="B489" s="2">
        <v>-193.35290661931322</v>
      </c>
      <c r="C489" s="11">
        <v>0.003216238908969698</v>
      </c>
      <c r="D489" s="11">
        <f t="shared" si="7"/>
        <v>0.9597941336675331</v>
      </c>
    </row>
    <row r="490" spans="1:4" ht="15">
      <c r="A490" s="2">
        <v>309</v>
      </c>
      <c r="B490" s="2">
        <v>-197.33333239560488</v>
      </c>
      <c r="C490" s="11">
        <v>0.0020899372452874683</v>
      </c>
      <c r="D490" s="11">
        <f t="shared" si="7"/>
        <v>0.9618840709128206</v>
      </c>
    </row>
    <row r="491" spans="1:4" ht="15">
      <c r="A491" s="2">
        <v>361</v>
      </c>
      <c r="B491" s="2">
        <v>-198.65510997935053</v>
      </c>
      <c r="C491" s="11">
        <v>0.0027122707907006765</v>
      </c>
      <c r="D491" s="11">
        <f t="shared" si="7"/>
        <v>0.9645963417035213</v>
      </c>
    </row>
    <row r="492" spans="1:4" ht="15">
      <c r="A492" s="2">
        <v>455</v>
      </c>
      <c r="B492" s="2">
        <v>-200.38183869219029</v>
      </c>
      <c r="C492" s="11">
        <v>0.004344736643922042</v>
      </c>
      <c r="D492" s="11">
        <f t="shared" si="7"/>
        <v>0.9689410783474433</v>
      </c>
    </row>
    <row r="493" spans="1:4" ht="15">
      <c r="A493" s="2">
        <v>372</v>
      </c>
      <c r="B493" s="2">
        <v>-208.0535101877722</v>
      </c>
      <c r="C493" s="11">
        <v>0.0028660196173355577</v>
      </c>
      <c r="D493" s="11">
        <f t="shared" si="7"/>
        <v>0.9718070979647788</v>
      </c>
    </row>
    <row r="494" spans="1:4" ht="15">
      <c r="A494" s="2">
        <v>263</v>
      </c>
      <c r="B494" s="2">
        <v>-212.61973025396946</v>
      </c>
      <c r="C494" s="11">
        <v>0.001659567648053133</v>
      </c>
      <c r="D494" s="11">
        <f t="shared" si="7"/>
        <v>0.9734666656128319</v>
      </c>
    </row>
    <row r="495" spans="1:4" ht="15">
      <c r="A495" s="2">
        <v>467</v>
      </c>
      <c r="B495" s="2">
        <v>-215.11607965532858</v>
      </c>
      <c r="C495" s="11">
        <v>0.004614094531290509</v>
      </c>
      <c r="D495" s="11">
        <f t="shared" si="7"/>
        <v>0.9780807601441224</v>
      </c>
    </row>
    <row r="496" spans="1:4" ht="15">
      <c r="A496" s="2">
        <v>384</v>
      </c>
      <c r="B496" s="2">
        <v>-261.53613393730484</v>
      </c>
      <c r="C496" s="11">
        <v>0.0030437024212776657</v>
      </c>
      <c r="D496" s="11">
        <f t="shared" si="7"/>
        <v>0.9811244625654001</v>
      </c>
    </row>
    <row r="497" spans="1:4" ht="15">
      <c r="A497" s="2">
        <v>341</v>
      </c>
      <c r="B497" s="2">
        <v>-279.06480057197587</v>
      </c>
      <c r="C497" s="11">
        <v>0.0024535485826105564</v>
      </c>
      <c r="D497" s="11">
        <f t="shared" si="7"/>
        <v>0.9835780111480107</v>
      </c>
    </row>
    <row r="498" spans="1:4" ht="15">
      <c r="A498" s="2">
        <v>377</v>
      </c>
      <c r="B498" s="2">
        <v>-310.6863216948841</v>
      </c>
      <c r="C498" s="11">
        <v>0.0029387575304876045</v>
      </c>
      <c r="D498" s="11">
        <f t="shared" si="7"/>
        <v>0.9865167686784982</v>
      </c>
    </row>
    <row r="499" spans="1:4" ht="15">
      <c r="A499" s="2">
        <v>489</v>
      </c>
      <c r="B499" s="2">
        <v>-322.70337671261586</v>
      </c>
      <c r="C499" s="11">
        <v>0.005152033894004582</v>
      </c>
      <c r="D499" s="11">
        <f t="shared" si="7"/>
        <v>0.9916688025725028</v>
      </c>
    </row>
    <row r="500" spans="1:4" ht="15">
      <c r="A500" s="2">
        <v>379</v>
      </c>
      <c r="B500" s="2">
        <v>-329.6962020091669</v>
      </c>
      <c r="C500" s="11">
        <v>0.0029683669912250747</v>
      </c>
      <c r="D500" s="11">
        <f t="shared" si="7"/>
        <v>0.9946371695637278</v>
      </c>
    </row>
    <row r="501" spans="1:4" ht="15">
      <c r="A501" s="2">
        <v>497</v>
      </c>
      <c r="B501" s="2">
        <v>-566.847972983709</v>
      </c>
      <c r="C501" s="11">
        <v>0.005362830436275587</v>
      </c>
      <c r="D501" s="11">
        <f t="shared" si="7"/>
        <v>1.0000000000000033</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503"/>
  <sheetViews>
    <sheetView zoomScalePageLayoutView="0" workbookViewId="0" topLeftCell="A465">
      <selection activeCell="K503" sqref="K503"/>
    </sheetView>
  </sheetViews>
  <sheetFormatPr defaultColWidth="9.140625" defaultRowHeight="15"/>
  <cols>
    <col min="2" max="2" width="9.140625" style="2" customWidth="1"/>
    <col min="3" max="3" width="14.00390625" style="0" customWidth="1"/>
    <col min="5" max="5" width="11.28125" style="0" bestFit="1" customWidth="1"/>
    <col min="6" max="6" width="13.28125" style="0" customWidth="1"/>
    <col min="7" max="7" width="13.28125" style="13" customWidth="1"/>
    <col min="10" max="10" width="11.421875" style="0" customWidth="1"/>
    <col min="11" max="11" width="13.28125" style="0" customWidth="1"/>
    <col min="12" max="12" width="11.421875" style="13" customWidth="1"/>
    <col min="15" max="16" width="13.140625" style="0" customWidth="1"/>
    <col min="17" max="17" width="13.140625" style="13" customWidth="1"/>
    <col min="20" max="20" width="11.421875" style="0" customWidth="1"/>
    <col min="21" max="21" width="15.57421875" style="0" customWidth="1"/>
    <col min="22" max="22" width="9.140625" style="13" customWidth="1"/>
    <col min="32" max="32" width="16.7109375" style="0" customWidth="1"/>
  </cols>
  <sheetData>
    <row r="1" spans="1:22" ht="15">
      <c r="A1" t="s">
        <v>13</v>
      </c>
      <c r="B1" s="2" t="s">
        <v>2</v>
      </c>
      <c r="C1" s="2" t="s">
        <v>0</v>
      </c>
      <c r="D1" s="2" t="s">
        <v>1</v>
      </c>
      <c r="E1" s="2" t="s">
        <v>15</v>
      </c>
      <c r="F1" s="2" t="s">
        <v>23</v>
      </c>
      <c r="G1" s="12" t="s">
        <v>19</v>
      </c>
      <c r="H1" s="2"/>
      <c r="I1" s="2" t="s">
        <v>4</v>
      </c>
      <c r="J1" t="s">
        <v>16</v>
      </c>
      <c r="K1" t="s">
        <v>24</v>
      </c>
      <c r="L1" s="12" t="s">
        <v>20</v>
      </c>
      <c r="M1" s="2"/>
      <c r="N1" s="2" t="s">
        <v>5</v>
      </c>
      <c r="O1" t="s">
        <v>17</v>
      </c>
      <c r="P1" t="s">
        <v>25</v>
      </c>
      <c r="Q1" s="12" t="s">
        <v>21</v>
      </c>
      <c r="R1" s="2"/>
      <c r="S1" s="2" t="s">
        <v>6</v>
      </c>
      <c r="T1" t="s">
        <v>18</v>
      </c>
      <c r="U1" t="s">
        <v>26</v>
      </c>
      <c r="V1" s="12" t="s">
        <v>22</v>
      </c>
    </row>
    <row r="2" spans="1:19" ht="15">
      <c r="A2">
        <v>0.94</v>
      </c>
      <c r="B2" s="2">
        <v>0</v>
      </c>
      <c r="C2" s="1">
        <v>38936</v>
      </c>
      <c r="D2">
        <v>11219.38</v>
      </c>
      <c r="I2">
        <v>5828.8</v>
      </c>
      <c r="N2">
        <v>4956.34</v>
      </c>
      <c r="S2">
        <v>15154.06</v>
      </c>
    </row>
    <row r="3" spans="2:22" ht="15">
      <c r="B3" s="2">
        <v>1</v>
      </c>
      <c r="C3" s="1">
        <v>38937</v>
      </c>
      <c r="D3">
        <v>11173.59</v>
      </c>
      <c r="E3">
        <f aca="true" t="shared" si="0" ref="E3:E66">(D3-D2)/D2</f>
        <v>-0.004081330697418133</v>
      </c>
      <c r="F3">
        <f>(STDEV(E3:E502))^2</f>
        <v>0.00012295243760724264</v>
      </c>
      <c r="G3" s="13">
        <f>SQRT(F3)</f>
        <v>0.011088392020813596</v>
      </c>
      <c r="I3">
        <v>5818.1</v>
      </c>
      <c r="J3">
        <f>(I3-I2)/I2</f>
        <v>-0.001835712325006831</v>
      </c>
      <c r="K3">
        <f>(STDEV(J3:J502))^2</f>
        <v>0.00016520633469747277</v>
      </c>
      <c r="L3" s="13">
        <f>SQRT(K3)</f>
        <v>0.01285326163654474</v>
      </c>
      <c r="N3">
        <v>4967.95</v>
      </c>
      <c r="O3">
        <f>(N3-N2)/N2</f>
        <v>0.0023424543110439704</v>
      </c>
      <c r="P3">
        <f>(STDEV(O3:O502))^2</f>
        <v>0.00017988794495294268</v>
      </c>
      <c r="Q3" s="13">
        <f>SQRT(P3)</f>
        <v>0.013412231169829376</v>
      </c>
      <c r="S3">
        <v>15464.66</v>
      </c>
      <c r="T3">
        <f>(S3-S2)/S2</f>
        <v>0.02049615746539214</v>
      </c>
      <c r="U3">
        <f>(STDEV(T3:T502))^2</f>
        <v>0.00021602595890229845</v>
      </c>
      <c r="V3" s="13">
        <f>SQRT(U3)</f>
        <v>0.014697821569957177</v>
      </c>
    </row>
    <row r="4" spans="2:22" ht="15">
      <c r="B4" s="2">
        <v>2</v>
      </c>
      <c r="C4" s="1">
        <v>38938</v>
      </c>
      <c r="D4">
        <v>11076.18</v>
      </c>
      <c r="E4">
        <f t="shared" si="0"/>
        <v>-0.008717878497421137</v>
      </c>
      <c r="F4">
        <f>$A$2*F3+(1-$A$2)*E3*E3</f>
        <v>0.00011657472696650933</v>
      </c>
      <c r="G4" s="13">
        <f aca="true" t="shared" si="1" ref="G4:G67">SQRT(F4)</f>
        <v>0.010796977677410903</v>
      </c>
      <c r="I4">
        <v>5860.5</v>
      </c>
      <c r="J4">
        <f>(I4-I3)/I3</f>
        <v>0.007287602481909839</v>
      </c>
      <c r="K4">
        <f>$A$2*K3+(1-$A$2)*J3*J3</f>
        <v>0.0001554961450000353</v>
      </c>
      <c r="L4" s="13">
        <f aca="true" t="shared" si="2" ref="L4:L67">SQRT(K4)</f>
        <v>0.012469809340965695</v>
      </c>
      <c r="N4">
        <v>5025.15</v>
      </c>
      <c r="O4">
        <f>(N4-N3)/N3</f>
        <v>0.011513803480308744</v>
      </c>
      <c r="P4">
        <f>$A$2*P3+(1-$A$2)*O3*O3</f>
        <v>0.0001694238937877258</v>
      </c>
      <c r="Q4" s="13">
        <f aca="true" t="shared" si="3" ref="Q4:Q67">SQRT(P4)</f>
        <v>0.013016293396651975</v>
      </c>
      <c r="S4">
        <v>15656.59</v>
      </c>
      <c r="T4">
        <f>(S4-S3)/S3</f>
        <v>0.012410877445737592</v>
      </c>
      <c r="U4">
        <f>$A$2*U3+(1-$A$2)*T3*T3</f>
        <v>0.00022826994961892954</v>
      </c>
      <c r="V4" s="13">
        <f aca="true" t="shared" si="4" ref="V4:V67">SQRT(U4)</f>
        <v>0.015108605151334439</v>
      </c>
    </row>
    <row r="5" spans="2:22" ht="15">
      <c r="B5" s="2">
        <v>3</v>
      </c>
      <c r="C5" s="1">
        <v>38939</v>
      </c>
      <c r="D5">
        <v>11124.37</v>
      </c>
      <c r="E5">
        <f t="shared" si="0"/>
        <v>0.004350777975800367</v>
      </c>
      <c r="F5">
        <f aca="true" t="shared" si="5" ref="F5:F68">$A$2*F4+(1-$A$2)*E4*E4</f>
        <v>0.00011414032767826664</v>
      </c>
      <c r="G5" s="13">
        <f t="shared" si="1"/>
        <v>0.010683647676625557</v>
      </c>
      <c r="I5">
        <v>5823.4</v>
      </c>
      <c r="J5">
        <f aca="true" t="shared" si="6" ref="J5:J68">(I5-I4)/I4</f>
        <v>-0.006330517873901606</v>
      </c>
      <c r="K5">
        <f aca="true" t="shared" si="7" ref="K5:K68">$A$2*K4+(1-$A$2)*J4*J4</f>
        <v>0.0001493529252960935</v>
      </c>
      <c r="L5" s="13">
        <f t="shared" si="2"/>
        <v>0.012221003448820947</v>
      </c>
      <c r="N5">
        <v>4976.64</v>
      </c>
      <c r="O5">
        <f aca="true" t="shared" si="8" ref="O5:O68">(N5-N4)/N4</f>
        <v>-0.009653443180800437</v>
      </c>
      <c r="P5">
        <f aca="true" t="shared" si="9" ref="P5:P68">$A$2*P4+(1-$A$2)*O4*O4</f>
        <v>0.00016721252039545242</v>
      </c>
      <c r="Q5" s="13">
        <f t="shared" si="3"/>
        <v>0.012931068029959955</v>
      </c>
      <c r="S5">
        <v>15630.91</v>
      </c>
      <c r="T5">
        <f aca="true" t="shared" si="10" ref="T5:T68">(S5-S4)/S4</f>
        <v>-0.0016402039013604043</v>
      </c>
      <c r="U5">
        <f aca="true" t="shared" si="11" ref="U5:U68">$A$2*U4+(1-$A$2)*T4*T4</f>
        <v>0.00022381554538018086</v>
      </c>
      <c r="V5" s="13">
        <f t="shared" si="4"/>
        <v>0.014960466081649356</v>
      </c>
    </row>
    <row r="6" spans="2:22" ht="15">
      <c r="B6" s="2">
        <v>4</v>
      </c>
      <c r="C6" s="1">
        <v>38940</v>
      </c>
      <c r="D6">
        <v>11088.02</v>
      </c>
      <c r="E6">
        <f t="shared" si="0"/>
        <v>-0.0032676007719988063</v>
      </c>
      <c r="F6">
        <f t="shared" si="5"/>
        <v>0.00010842766415725321</v>
      </c>
      <c r="G6" s="13">
        <f t="shared" si="1"/>
        <v>0.010412860517516463</v>
      </c>
      <c r="I6">
        <v>5820.1</v>
      </c>
      <c r="J6">
        <f t="shared" si="6"/>
        <v>-0.000566679259538976</v>
      </c>
      <c r="K6">
        <f t="shared" si="7"/>
        <v>0.00014279627717143513</v>
      </c>
      <c r="L6" s="13">
        <f t="shared" si="2"/>
        <v>0.011949739627767424</v>
      </c>
      <c r="N6">
        <v>4985.52</v>
      </c>
      <c r="O6">
        <f t="shared" si="8"/>
        <v>0.0017843364197531082</v>
      </c>
      <c r="P6">
        <f t="shared" si="9"/>
        <v>0.00016277110708642182</v>
      </c>
      <c r="Q6" s="13">
        <f t="shared" si="3"/>
        <v>0.012758178047292717</v>
      </c>
      <c r="S6">
        <v>15565.02</v>
      </c>
      <c r="T6">
        <f t="shared" si="10"/>
        <v>-0.004215365580122937</v>
      </c>
      <c r="U6">
        <f t="shared" si="11"/>
        <v>0.00021054802878765227</v>
      </c>
      <c r="V6" s="13">
        <f t="shared" si="4"/>
        <v>0.01451027321547228</v>
      </c>
    </row>
    <row r="7" spans="2:22" ht="15">
      <c r="B7" s="2">
        <v>5</v>
      </c>
      <c r="C7" s="1">
        <v>38943</v>
      </c>
      <c r="D7">
        <v>11097.87</v>
      </c>
      <c r="E7">
        <f t="shared" si="0"/>
        <v>0.0008883461609918059</v>
      </c>
      <c r="F7">
        <f t="shared" si="5"/>
        <v>0.00010256263719612804</v>
      </c>
      <c r="G7" s="13">
        <f t="shared" si="1"/>
        <v>0.010127321323831295</v>
      </c>
      <c r="I7">
        <v>5870.9</v>
      </c>
      <c r="J7">
        <f t="shared" si="6"/>
        <v>0.008728372364735875</v>
      </c>
      <c r="K7">
        <f t="shared" si="7"/>
        <v>0.00013424776806414052</v>
      </c>
      <c r="L7" s="13">
        <f t="shared" si="2"/>
        <v>0.011586533910714649</v>
      </c>
      <c r="N7">
        <v>5046.93</v>
      </c>
      <c r="O7">
        <f t="shared" si="8"/>
        <v>0.012317671978048398</v>
      </c>
      <c r="P7">
        <f t="shared" si="9"/>
        <v>0.00015319587204876793</v>
      </c>
      <c r="Q7" s="13">
        <f t="shared" si="3"/>
        <v>0.012377232002704318</v>
      </c>
      <c r="S7">
        <v>15857.11</v>
      </c>
      <c r="T7">
        <f t="shared" si="10"/>
        <v>0.018765796638873587</v>
      </c>
      <c r="U7">
        <f t="shared" si="11"/>
        <v>0.00019898130547883823</v>
      </c>
      <c r="V7" s="13">
        <f t="shared" si="4"/>
        <v>0.01410607335436897</v>
      </c>
    </row>
    <row r="8" spans="2:22" ht="15">
      <c r="B8" s="2">
        <v>6</v>
      </c>
      <c r="C8" s="1">
        <v>38944</v>
      </c>
      <c r="D8">
        <v>11230.26</v>
      </c>
      <c r="E8">
        <f t="shared" si="0"/>
        <v>0.011929316166075059</v>
      </c>
      <c r="F8">
        <f t="shared" si="5"/>
        <v>9.645622849846528E-05</v>
      </c>
      <c r="G8" s="13">
        <f t="shared" si="1"/>
        <v>0.009821213188729042</v>
      </c>
      <c r="I8">
        <v>5897.9</v>
      </c>
      <c r="J8">
        <f t="shared" si="6"/>
        <v>0.004598954163756835</v>
      </c>
      <c r="K8">
        <f t="shared" si="7"/>
        <v>0.0001307639710285412</v>
      </c>
      <c r="L8" s="13">
        <f t="shared" si="2"/>
        <v>0.011435207520134525</v>
      </c>
      <c r="N8">
        <v>5115.02</v>
      </c>
      <c r="O8">
        <f t="shared" si="8"/>
        <v>0.013491370001169055</v>
      </c>
      <c r="P8">
        <f t="shared" si="9"/>
        <v>0.0001531076223033698</v>
      </c>
      <c r="Q8" s="13">
        <f t="shared" si="3"/>
        <v>0.012373666485863024</v>
      </c>
      <c r="S8">
        <v>15816.19</v>
      </c>
      <c r="T8">
        <f t="shared" si="10"/>
        <v>-0.0025805458876176097</v>
      </c>
      <c r="U8">
        <f t="shared" si="11"/>
        <v>0.0002081717345596015</v>
      </c>
      <c r="V8" s="13">
        <f t="shared" si="4"/>
        <v>0.01442815769804314</v>
      </c>
    </row>
    <row r="9" spans="2:22" ht="15">
      <c r="B9" s="2">
        <v>7</v>
      </c>
      <c r="C9" s="1">
        <v>38945</v>
      </c>
      <c r="D9">
        <v>11327.12</v>
      </c>
      <c r="E9">
        <f t="shared" si="0"/>
        <v>0.008624911622705136</v>
      </c>
      <c r="F9">
        <f t="shared" si="5"/>
        <v>9.920736983996814E-05</v>
      </c>
      <c r="G9" s="13">
        <f t="shared" si="1"/>
        <v>0.009960289646389212</v>
      </c>
      <c r="I9">
        <v>5896.6</v>
      </c>
      <c r="J9">
        <f t="shared" si="6"/>
        <v>-0.00022041743671463954</v>
      </c>
      <c r="K9">
        <f t="shared" si="7"/>
        <v>0.0001241871555308489</v>
      </c>
      <c r="L9" s="13">
        <f t="shared" si="2"/>
        <v>0.011143929088559785</v>
      </c>
      <c r="N9">
        <v>5137.31</v>
      </c>
      <c r="O9">
        <f t="shared" si="8"/>
        <v>0.004357754221879868</v>
      </c>
      <c r="P9">
        <f t="shared" si="9"/>
        <v>0.00015484218883567426</v>
      </c>
      <c r="Q9" s="13">
        <f t="shared" si="3"/>
        <v>0.012443560135092941</v>
      </c>
      <c r="S9">
        <v>16071.36</v>
      </c>
      <c r="T9">
        <f t="shared" si="10"/>
        <v>0.016133468300519916</v>
      </c>
      <c r="U9">
        <f t="shared" si="11"/>
        <v>0.00019608098351071144</v>
      </c>
      <c r="V9" s="13">
        <f t="shared" si="4"/>
        <v>0.0140028919695437</v>
      </c>
    </row>
    <row r="10" spans="2:22" ht="15">
      <c r="B10" s="2">
        <v>8</v>
      </c>
      <c r="C10" s="1">
        <v>38946</v>
      </c>
      <c r="D10">
        <v>11334.96</v>
      </c>
      <c r="E10">
        <f t="shared" si="0"/>
        <v>0.0006921441637413858</v>
      </c>
      <c r="F10">
        <f t="shared" si="5"/>
        <v>9.771827367953849E-05</v>
      </c>
      <c r="G10" s="13">
        <f t="shared" si="1"/>
        <v>0.00988525536744188</v>
      </c>
      <c r="I10">
        <v>5900.4</v>
      </c>
      <c r="J10">
        <f t="shared" si="6"/>
        <v>0.0006444391683341709</v>
      </c>
      <c r="K10">
        <f t="shared" si="7"/>
        <v>0.00011673884122978243</v>
      </c>
      <c r="L10" s="13">
        <f t="shared" si="2"/>
        <v>0.010804575013844017</v>
      </c>
      <c r="N10">
        <v>5144.84</v>
      </c>
      <c r="O10">
        <f t="shared" si="8"/>
        <v>0.001465747638355432</v>
      </c>
      <c r="P10">
        <f t="shared" si="9"/>
        <v>0.0001466910588170325</v>
      </c>
      <c r="Q10" s="13">
        <f t="shared" si="3"/>
        <v>0.012111608432286461</v>
      </c>
      <c r="S10">
        <v>16020.84</v>
      </c>
      <c r="T10">
        <f t="shared" si="10"/>
        <v>-0.0031434800788483633</v>
      </c>
      <c r="U10">
        <f t="shared" si="11"/>
        <v>0.0001999334524643016</v>
      </c>
      <c r="V10" s="13">
        <f t="shared" si="4"/>
        <v>0.014139782617293012</v>
      </c>
    </row>
    <row r="11" spans="2:22" ht="15">
      <c r="B11" s="2">
        <v>9</v>
      </c>
      <c r="C11" s="1">
        <v>38947</v>
      </c>
      <c r="D11">
        <v>11381.47</v>
      </c>
      <c r="E11">
        <f t="shared" si="0"/>
        <v>0.004103234594564094</v>
      </c>
      <c r="F11">
        <f t="shared" si="5"/>
        <v>9.188392107137024E-05</v>
      </c>
      <c r="G11" s="13">
        <f t="shared" si="1"/>
        <v>0.009585610104284976</v>
      </c>
      <c r="I11">
        <v>5903.4</v>
      </c>
      <c r="J11">
        <f t="shared" si="6"/>
        <v>0.000508440105755542</v>
      </c>
      <c r="K11">
        <f t="shared" si="7"/>
        <v>0.00010975942886649646</v>
      </c>
      <c r="L11" s="13">
        <f t="shared" si="2"/>
        <v>0.010476613425458461</v>
      </c>
      <c r="N11">
        <v>5135.69</v>
      </c>
      <c r="O11">
        <f t="shared" si="8"/>
        <v>-0.0017784809634508645</v>
      </c>
      <c r="P11">
        <f t="shared" si="9"/>
        <v>0.00013801850025637122</v>
      </c>
      <c r="Q11" s="13">
        <f t="shared" si="3"/>
        <v>0.01174812752128488</v>
      </c>
      <c r="S11">
        <v>16105.98</v>
      </c>
      <c r="T11">
        <f t="shared" si="10"/>
        <v>0.005314328087665779</v>
      </c>
      <c r="U11">
        <f t="shared" si="11"/>
        <v>0.00018853033333681048</v>
      </c>
      <c r="V11" s="13">
        <f t="shared" si="4"/>
        <v>0.01373063484828034</v>
      </c>
    </row>
    <row r="12" spans="2:22" ht="15">
      <c r="B12" s="2">
        <v>10</v>
      </c>
      <c r="C12" s="1">
        <v>38950</v>
      </c>
      <c r="D12">
        <v>11345.04</v>
      </c>
      <c r="E12">
        <f t="shared" si="0"/>
        <v>-0.0032008167661996627</v>
      </c>
      <c r="F12">
        <f t="shared" si="5"/>
        <v>8.738107785536969E-05</v>
      </c>
      <c r="G12" s="13">
        <f t="shared" si="1"/>
        <v>0.009347784649603867</v>
      </c>
      <c r="I12">
        <v>5915.2</v>
      </c>
      <c r="J12">
        <f t="shared" si="6"/>
        <v>0.0019988481214215847</v>
      </c>
      <c r="K12">
        <f t="shared" si="7"/>
        <v>0.00010318937381497511</v>
      </c>
      <c r="L12" s="13">
        <f t="shared" si="2"/>
        <v>0.010158217058862993</v>
      </c>
      <c r="N12">
        <v>5104.65</v>
      </c>
      <c r="O12">
        <f t="shared" si="8"/>
        <v>-0.006043978511164024</v>
      </c>
      <c r="P12">
        <f t="shared" si="9"/>
        <v>0.00012992716991323035</v>
      </c>
      <c r="Q12" s="13">
        <f t="shared" si="3"/>
        <v>0.011398559992965355</v>
      </c>
      <c r="S12">
        <v>15969.04</v>
      </c>
      <c r="T12">
        <f t="shared" si="10"/>
        <v>-0.008502432015934373</v>
      </c>
      <c r="U12">
        <f t="shared" si="11"/>
        <v>0.00017891303831800304</v>
      </c>
      <c r="V12" s="13">
        <f t="shared" si="4"/>
        <v>0.013375837854803826</v>
      </c>
    </row>
    <row r="13" spans="2:22" ht="15">
      <c r="B13" s="2">
        <v>11</v>
      </c>
      <c r="C13" s="1">
        <v>38951</v>
      </c>
      <c r="D13">
        <v>11339.84</v>
      </c>
      <c r="E13">
        <f t="shared" si="0"/>
        <v>-0.0004583500807401937</v>
      </c>
      <c r="F13">
        <f t="shared" si="5"/>
        <v>8.27529268622946E-05</v>
      </c>
      <c r="G13" s="13">
        <f t="shared" si="1"/>
        <v>0.00909686357280874</v>
      </c>
      <c r="I13">
        <v>5902.6</v>
      </c>
      <c r="J13">
        <f t="shared" si="6"/>
        <v>-0.0021301054909385066</v>
      </c>
      <c r="K13">
        <f t="shared" si="7"/>
        <v>9.723773501482725E-05</v>
      </c>
      <c r="L13" s="13">
        <f t="shared" si="2"/>
        <v>0.009860919582616381</v>
      </c>
      <c r="N13">
        <v>5128.33</v>
      </c>
      <c r="O13">
        <f t="shared" si="8"/>
        <v>0.004638907662621393</v>
      </c>
      <c r="P13">
        <f t="shared" si="9"/>
        <v>0.00012432332029304127</v>
      </c>
      <c r="Q13" s="13">
        <f t="shared" si="3"/>
        <v>0.011150036784380635</v>
      </c>
      <c r="S13">
        <v>16181.17</v>
      </c>
      <c r="T13">
        <f t="shared" si="10"/>
        <v>0.013283829209520372</v>
      </c>
      <c r="U13">
        <f t="shared" si="11"/>
        <v>0.000172515737030058</v>
      </c>
      <c r="V13" s="13">
        <f t="shared" si="4"/>
        <v>0.013134524621396011</v>
      </c>
    </row>
    <row r="14" spans="2:22" ht="15">
      <c r="B14" s="2">
        <v>12</v>
      </c>
      <c r="C14" s="1">
        <v>38952</v>
      </c>
      <c r="D14">
        <v>11297.9</v>
      </c>
      <c r="E14">
        <f t="shared" si="0"/>
        <v>-0.0036984648813387587</v>
      </c>
      <c r="F14">
        <f t="shared" si="5"/>
        <v>7.780035633834778E-05</v>
      </c>
      <c r="G14" s="13">
        <f t="shared" si="1"/>
        <v>0.008820451028056772</v>
      </c>
      <c r="I14">
        <v>5860</v>
      </c>
      <c r="J14">
        <f t="shared" si="6"/>
        <v>-0.007217158540304334</v>
      </c>
      <c r="K14">
        <f t="shared" si="7"/>
        <v>9.16757118780892E-05</v>
      </c>
      <c r="L14" s="13">
        <f t="shared" si="2"/>
        <v>0.009574743436671774</v>
      </c>
      <c r="N14">
        <v>5082.73</v>
      </c>
      <c r="O14">
        <f t="shared" si="8"/>
        <v>-0.00889178348507221</v>
      </c>
      <c r="P14">
        <f t="shared" si="9"/>
        <v>0.00011815508893359844</v>
      </c>
      <c r="Q14" s="13">
        <f t="shared" si="3"/>
        <v>0.010869916693958535</v>
      </c>
      <c r="S14">
        <v>16163.03</v>
      </c>
      <c r="T14">
        <f t="shared" si="10"/>
        <v>-0.0011210561411813496</v>
      </c>
      <c r="U14">
        <f t="shared" si="11"/>
        <v>0.00017275239991631694</v>
      </c>
      <c r="V14" s="13">
        <f t="shared" si="4"/>
        <v>0.013143530724897209</v>
      </c>
    </row>
    <row r="15" spans="2:22" ht="15">
      <c r="B15" s="2">
        <v>13</v>
      </c>
      <c r="C15" s="1">
        <v>38953</v>
      </c>
      <c r="D15">
        <v>11304.46</v>
      </c>
      <c r="E15">
        <f t="shared" si="0"/>
        <v>0.0005806388797917747</v>
      </c>
      <c r="F15">
        <f t="shared" si="5"/>
        <v>7.395305350675668E-05</v>
      </c>
      <c r="G15" s="13">
        <f t="shared" si="1"/>
        <v>0.008599596124630312</v>
      </c>
      <c r="I15">
        <v>5869.1</v>
      </c>
      <c r="J15">
        <f t="shared" si="6"/>
        <v>0.001552901023890847</v>
      </c>
      <c r="K15">
        <f t="shared" si="7"/>
        <v>8.930041180915712E-05</v>
      </c>
      <c r="L15" s="13">
        <f t="shared" si="2"/>
        <v>0.009449889513066124</v>
      </c>
      <c r="N15">
        <v>5112.85</v>
      </c>
      <c r="O15">
        <f t="shared" si="8"/>
        <v>0.005925949243812047</v>
      </c>
      <c r="P15">
        <f t="shared" si="9"/>
        <v>0.0001158096124103067</v>
      </c>
      <c r="Q15" s="13">
        <f t="shared" si="3"/>
        <v>0.010761487462721252</v>
      </c>
      <c r="S15">
        <v>15960.62</v>
      </c>
      <c r="T15">
        <f t="shared" si="10"/>
        <v>-0.012523023220274902</v>
      </c>
      <c r="U15">
        <f t="shared" si="11"/>
        <v>0.00016246266193363875</v>
      </c>
      <c r="V15" s="13">
        <f t="shared" si="4"/>
        <v>0.012746084180391982</v>
      </c>
    </row>
    <row r="16" spans="2:22" ht="15">
      <c r="B16" s="2">
        <v>14</v>
      </c>
      <c r="C16" s="1">
        <v>38954</v>
      </c>
      <c r="D16">
        <v>11284.05</v>
      </c>
      <c r="E16">
        <f t="shared" si="0"/>
        <v>-0.001805482084062384</v>
      </c>
      <c r="F16">
        <f t="shared" si="5"/>
        <v>6.953609878687483E-05</v>
      </c>
      <c r="G16" s="13">
        <f t="shared" si="1"/>
        <v>0.008338830780563593</v>
      </c>
      <c r="I16">
        <v>5878.6</v>
      </c>
      <c r="J16">
        <f t="shared" si="6"/>
        <v>0.0016186468112657816</v>
      </c>
      <c r="K16">
        <f t="shared" si="7"/>
        <v>8.408707719600776E-05</v>
      </c>
      <c r="L16" s="13">
        <f t="shared" si="2"/>
        <v>0.009169900609930719</v>
      </c>
      <c r="N16">
        <v>5111.13</v>
      </c>
      <c r="O16">
        <f t="shared" si="8"/>
        <v>-0.0003364072875207085</v>
      </c>
      <c r="P16">
        <f t="shared" si="9"/>
        <v>0.00011096804813210248</v>
      </c>
      <c r="Q16" s="13">
        <f t="shared" si="3"/>
        <v>0.010534137275168881</v>
      </c>
      <c r="S16">
        <v>15938.66</v>
      </c>
      <c r="T16">
        <f t="shared" si="10"/>
        <v>-0.001375886400403051</v>
      </c>
      <c r="U16">
        <f t="shared" si="11"/>
        <v>0.00016212446885215307</v>
      </c>
      <c r="V16" s="13">
        <f t="shared" si="4"/>
        <v>0.01273281072081703</v>
      </c>
    </row>
    <row r="17" spans="2:22" ht="15">
      <c r="B17" s="2">
        <v>15</v>
      </c>
      <c r="C17" s="1">
        <v>38958</v>
      </c>
      <c r="D17">
        <v>11369.94</v>
      </c>
      <c r="E17">
        <f t="shared" si="0"/>
        <v>0.007611628803488219</v>
      </c>
      <c r="F17">
        <f t="shared" si="5"/>
        <v>6.555951879301456E-05</v>
      </c>
      <c r="G17" s="13">
        <f t="shared" si="1"/>
        <v>0.008096883276484512</v>
      </c>
      <c r="I17">
        <v>5888.3</v>
      </c>
      <c r="J17">
        <f t="shared" si="6"/>
        <v>0.001650052733644034</v>
      </c>
      <c r="K17">
        <f t="shared" si="7"/>
        <v>7.919905361422454E-05</v>
      </c>
      <c r="L17" s="13">
        <f t="shared" si="2"/>
        <v>0.008899385013259316</v>
      </c>
      <c r="N17">
        <v>5160.32</v>
      </c>
      <c r="O17">
        <f t="shared" si="8"/>
        <v>0.00962409486747541</v>
      </c>
      <c r="P17">
        <f t="shared" si="9"/>
        <v>0.00010431675543596215</v>
      </c>
      <c r="Q17" s="13">
        <f t="shared" si="3"/>
        <v>0.010213557432939913</v>
      </c>
      <c r="S17">
        <v>15890.56</v>
      </c>
      <c r="T17">
        <f t="shared" si="10"/>
        <v>-0.003017819565760256</v>
      </c>
      <c r="U17">
        <f t="shared" si="11"/>
        <v>0.00015251058452423272</v>
      </c>
      <c r="V17" s="13">
        <f t="shared" si="4"/>
        <v>0.012349517582652073</v>
      </c>
    </row>
    <row r="18" spans="2:22" ht="15">
      <c r="B18" s="2">
        <v>16</v>
      </c>
      <c r="C18" s="1">
        <v>38959</v>
      </c>
      <c r="D18">
        <v>11382.91</v>
      </c>
      <c r="E18">
        <f t="shared" si="0"/>
        <v>0.0011407272157987944</v>
      </c>
      <c r="F18">
        <f t="shared" si="5"/>
        <v>6.510216124795917E-05</v>
      </c>
      <c r="G18" s="13">
        <f t="shared" si="1"/>
        <v>0.008068591032389681</v>
      </c>
      <c r="I18">
        <v>5929.3</v>
      </c>
      <c r="J18">
        <f t="shared" si="6"/>
        <v>0.006962960446988095</v>
      </c>
      <c r="K18">
        <f t="shared" si="7"/>
        <v>7.461047083879942E-05</v>
      </c>
      <c r="L18" s="13">
        <f t="shared" si="2"/>
        <v>0.008637735284135502</v>
      </c>
      <c r="N18">
        <v>5182.79</v>
      </c>
      <c r="O18">
        <f t="shared" si="8"/>
        <v>0.004354381123651296</v>
      </c>
      <c r="P18">
        <f t="shared" si="9"/>
        <v>0.00010361514223089441</v>
      </c>
      <c r="Q18" s="13">
        <f t="shared" si="3"/>
        <v>0.010179152333612775</v>
      </c>
      <c r="S18">
        <v>15872.02</v>
      </c>
      <c r="T18">
        <f t="shared" si="10"/>
        <v>-0.0011667304361834357</v>
      </c>
      <c r="U18">
        <f t="shared" si="11"/>
        <v>0.00014390638354866786</v>
      </c>
      <c r="V18" s="13">
        <f t="shared" si="4"/>
        <v>0.011996098680348868</v>
      </c>
    </row>
    <row r="19" spans="2:22" ht="15">
      <c r="B19" s="2">
        <v>17</v>
      </c>
      <c r="C19" s="1">
        <v>38960</v>
      </c>
      <c r="D19">
        <v>11381.15</v>
      </c>
      <c r="E19">
        <f t="shared" si="0"/>
        <v>-0.00015461775591656425</v>
      </c>
      <c r="F19">
        <f t="shared" si="5"/>
        <v>6.127410708793346E-05</v>
      </c>
      <c r="G19" s="13">
        <f t="shared" si="1"/>
        <v>0.007827777915087618</v>
      </c>
      <c r="I19">
        <v>5906.1</v>
      </c>
      <c r="J19">
        <f t="shared" si="6"/>
        <v>-0.003912772165348324</v>
      </c>
      <c r="K19">
        <f t="shared" si="7"/>
        <v>7.30428116796507E-05</v>
      </c>
      <c r="L19" s="13">
        <f t="shared" si="2"/>
        <v>0.008546508742150252</v>
      </c>
      <c r="N19">
        <v>5165.04</v>
      </c>
      <c r="O19">
        <f t="shared" si="8"/>
        <v>-0.0034247962969751813</v>
      </c>
      <c r="P19">
        <f t="shared" si="9"/>
        <v>9.853587179524139E-05</v>
      </c>
      <c r="Q19" s="13">
        <f t="shared" si="3"/>
        <v>0.009926523651069462</v>
      </c>
      <c r="S19">
        <v>16140.76</v>
      </c>
      <c r="T19">
        <f t="shared" si="10"/>
        <v>0.016931682293747096</v>
      </c>
      <c r="U19">
        <f t="shared" si="11"/>
        <v>0.00013535367613039077</v>
      </c>
      <c r="V19" s="13">
        <f t="shared" si="4"/>
        <v>0.011634159880730141</v>
      </c>
    </row>
    <row r="20" spans="2:22" ht="15">
      <c r="B20" s="2">
        <v>18</v>
      </c>
      <c r="C20" s="1">
        <v>38961</v>
      </c>
      <c r="D20">
        <v>11464.15</v>
      </c>
      <c r="E20">
        <f t="shared" si="0"/>
        <v>0.0072927603976751035</v>
      </c>
      <c r="F20">
        <f t="shared" si="5"/>
        <v>5.759909506168413E-05</v>
      </c>
      <c r="G20" s="13">
        <f t="shared" si="1"/>
        <v>0.007589406766123696</v>
      </c>
      <c r="I20">
        <v>5949.1</v>
      </c>
      <c r="J20">
        <f t="shared" si="6"/>
        <v>0.007280608184758131</v>
      </c>
      <c r="K20">
        <f t="shared" si="7"/>
        <v>6.957883013994713E-05</v>
      </c>
      <c r="L20" s="13">
        <f t="shared" si="2"/>
        <v>0.00834139257797804</v>
      </c>
      <c r="N20">
        <v>5183.45</v>
      </c>
      <c r="O20">
        <f t="shared" si="8"/>
        <v>0.0035643480011771167</v>
      </c>
      <c r="P20">
        <f t="shared" si="9"/>
        <v>9.33274732680734E-05</v>
      </c>
      <c r="Q20" s="13">
        <f t="shared" si="3"/>
        <v>0.009660614538841377</v>
      </c>
      <c r="S20">
        <v>16134.25</v>
      </c>
      <c r="T20">
        <f t="shared" si="10"/>
        <v>-0.00040332673306586666</v>
      </c>
      <c r="U20">
        <f t="shared" si="11"/>
        <v>0.00014443336748035066</v>
      </c>
      <c r="V20" s="13">
        <f t="shared" si="4"/>
        <v>0.01201804341314969</v>
      </c>
    </row>
    <row r="21" spans="2:22" ht="15">
      <c r="B21" s="2">
        <v>19</v>
      </c>
      <c r="C21" s="1">
        <v>38965</v>
      </c>
      <c r="D21">
        <v>11469.28</v>
      </c>
      <c r="E21">
        <f t="shared" si="0"/>
        <v>0.00044748193280801617</v>
      </c>
      <c r="F21">
        <f t="shared" si="5"/>
        <v>5.7334210611056986E-05</v>
      </c>
      <c r="G21" s="13">
        <f t="shared" si="1"/>
        <v>0.0075719357241762816</v>
      </c>
      <c r="I21">
        <v>5981.7</v>
      </c>
      <c r="J21">
        <f t="shared" si="6"/>
        <v>0.005479820477046856</v>
      </c>
      <c r="K21">
        <f t="shared" si="7"/>
        <v>6.858453566394833E-05</v>
      </c>
      <c r="L21" s="13">
        <f t="shared" si="2"/>
        <v>0.00828157809019201</v>
      </c>
      <c r="N21">
        <v>5172.85</v>
      </c>
      <c r="O21">
        <f t="shared" si="8"/>
        <v>-0.0020449700489055464</v>
      </c>
      <c r="P21">
        <f t="shared" si="9"/>
        <v>8.84900994723987E-05</v>
      </c>
      <c r="Q21" s="13">
        <f t="shared" si="3"/>
        <v>0.00940691763929071</v>
      </c>
      <c r="S21">
        <v>16385.96</v>
      </c>
      <c r="T21">
        <f t="shared" si="10"/>
        <v>0.015600973085206882</v>
      </c>
      <c r="U21">
        <f t="shared" si="11"/>
        <v>0.00013577712577874596</v>
      </c>
      <c r="V21" s="13">
        <f t="shared" si="4"/>
        <v>0.011652344218171122</v>
      </c>
    </row>
    <row r="22" spans="2:22" ht="15">
      <c r="B22" s="2">
        <v>20</v>
      </c>
      <c r="C22" s="1">
        <v>38966</v>
      </c>
      <c r="D22">
        <v>11406.2</v>
      </c>
      <c r="E22">
        <f t="shared" si="0"/>
        <v>-0.005499909322991498</v>
      </c>
      <c r="F22">
        <f t="shared" si="5"/>
        <v>5.390617237920494E-05</v>
      </c>
      <c r="G22" s="13">
        <f t="shared" si="1"/>
        <v>0.007342082291775606</v>
      </c>
      <c r="I22">
        <v>5929.3</v>
      </c>
      <c r="J22">
        <f t="shared" si="6"/>
        <v>-0.008760051490378928</v>
      </c>
      <c r="K22">
        <f t="shared" si="7"/>
        <v>6.627116947175114E-05</v>
      </c>
      <c r="L22" s="13">
        <f t="shared" si="2"/>
        <v>0.008140710624494101</v>
      </c>
      <c r="N22">
        <v>5115.52</v>
      </c>
      <c r="O22">
        <f t="shared" si="8"/>
        <v>-0.011082865345022555</v>
      </c>
      <c r="P22">
        <f t="shared" si="9"/>
        <v>8.343160765411002E-05</v>
      </c>
      <c r="Q22" s="13">
        <f t="shared" si="3"/>
        <v>0.009134090411973708</v>
      </c>
      <c r="S22">
        <v>16284.09</v>
      </c>
      <c r="T22">
        <f t="shared" si="10"/>
        <v>-0.006216907645325571</v>
      </c>
      <c r="U22">
        <f t="shared" si="11"/>
        <v>0.0001422339199043422</v>
      </c>
      <c r="V22" s="13">
        <f t="shared" si="4"/>
        <v>0.011926186310147188</v>
      </c>
    </row>
    <row r="23" spans="2:22" ht="15">
      <c r="B23" s="2">
        <v>21</v>
      </c>
      <c r="C23" s="1">
        <v>38967</v>
      </c>
      <c r="D23">
        <v>11331.44</v>
      </c>
      <c r="E23">
        <f t="shared" si="0"/>
        <v>-0.006554330101173065</v>
      </c>
      <c r="F23">
        <f t="shared" si="5"/>
        <v>5.2486742190120375E-05</v>
      </c>
      <c r="G23" s="13">
        <f t="shared" si="1"/>
        <v>0.007244773439530071</v>
      </c>
      <c r="I23">
        <v>5858.1</v>
      </c>
      <c r="J23">
        <f t="shared" si="6"/>
        <v>-0.012008162852275954</v>
      </c>
      <c r="K23">
        <f t="shared" si="7"/>
        <v>6.689920943029148E-05</v>
      </c>
      <c r="L23" s="13">
        <f t="shared" si="2"/>
        <v>0.008179193690718633</v>
      </c>
      <c r="N23">
        <v>5060.09</v>
      </c>
      <c r="O23">
        <f t="shared" si="8"/>
        <v>-0.010835653071437563</v>
      </c>
      <c r="P23">
        <f t="shared" si="9"/>
        <v>8.579550545021753E-05</v>
      </c>
      <c r="Q23" s="13">
        <f t="shared" si="3"/>
        <v>0.00926258632619516</v>
      </c>
      <c r="S23">
        <v>16012.41</v>
      </c>
      <c r="T23">
        <f t="shared" si="10"/>
        <v>-0.016683769249617283</v>
      </c>
      <c r="U23">
        <f t="shared" si="11"/>
        <v>0.0001360188811503121</v>
      </c>
      <c r="V23" s="13">
        <f t="shared" si="4"/>
        <v>0.011662713284236738</v>
      </c>
    </row>
    <row r="24" spans="2:22" ht="15">
      <c r="B24" s="2">
        <v>22</v>
      </c>
      <c r="C24" s="1">
        <v>38968</v>
      </c>
      <c r="D24">
        <v>11392.11</v>
      </c>
      <c r="E24">
        <f t="shared" si="0"/>
        <v>0.005354129748734501</v>
      </c>
      <c r="F24">
        <f t="shared" si="5"/>
        <v>5.191509224322175E-05</v>
      </c>
      <c r="G24" s="13">
        <f t="shared" si="1"/>
        <v>0.007205212852041344</v>
      </c>
      <c r="I24">
        <v>5879.3</v>
      </c>
      <c r="J24">
        <f t="shared" si="6"/>
        <v>0.0036189208105016674</v>
      </c>
      <c r="K24">
        <f t="shared" si="7"/>
        <v>7.15370153696808E-05</v>
      </c>
      <c r="L24" s="13">
        <f t="shared" si="2"/>
        <v>0.008457955744131131</v>
      </c>
      <c r="N24">
        <v>5073.57</v>
      </c>
      <c r="O24">
        <f t="shared" si="8"/>
        <v>0.0026639842374344257</v>
      </c>
      <c r="P24">
        <f t="shared" si="9"/>
        <v>8.769245777227774E-05</v>
      </c>
      <c r="Q24" s="13">
        <f t="shared" si="3"/>
        <v>0.009364425117020144</v>
      </c>
      <c r="S24">
        <v>16080.46</v>
      </c>
      <c r="T24">
        <f t="shared" si="10"/>
        <v>0.00424982872659389</v>
      </c>
      <c r="U24">
        <f t="shared" si="11"/>
        <v>0.0001445586376637619</v>
      </c>
      <c r="V24" s="13">
        <f t="shared" si="4"/>
        <v>0.012023254038061489</v>
      </c>
    </row>
    <row r="25" spans="2:22" ht="15">
      <c r="B25" s="2">
        <v>23</v>
      </c>
      <c r="C25" s="1">
        <v>38971</v>
      </c>
      <c r="D25">
        <v>11396.84</v>
      </c>
      <c r="E25">
        <f t="shared" si="0"/>
        <v>0.0004151996425595928</v>
      </c>
      <c r="F25">
        <f t="shared" si="5"/>
        <v>5.052018903060547E-05</v>
      </c>
      <c r="G25" s="13">
        <f t="shared" si="1"/>
        <v>0.007107755555068384</v>
      </c>
      <c r="I25">
        <v>5850.8</v>
      </c>
      <c r="J25">
        <f t="shared" si="6"/>
        <v>-0.0048475158607317196</v>
      </c>
      <c r="K25">
        <f t="shared" si="7"/>
        <v>6.803058971746088E-05</v>
      </c>
      <c r="L25" s="13">
        <f t="shared" si="2"/>
        <v>0.008248065816751275</v>
      </c>
      <c r="N25">
        <v>5058.31</v>
      </c>
      <c r="O25">
        <f t="shared" si="8"/>
        <v>-0.003007744053989461</v>
      </c>
      <c r="P25">
        <f t="shared" si="9"/>
        <v>8.285671902697901E-05</v>
      </c>
      <c r="Q25" s="13">
        <f t="shared" si="3"/>
        <v>0.009102566617552382</v>
      </c>
      <c r="S25">
        <v>15794.38</v>
      </c>
      <c r="T25">
        <f t="shared" si="10"/>
        <v>-0.017790535842880113</v>
      </c>
      <c r="U25">
        <f t="shared" si="11"/>
        <v>0.00013696878205625914</v>
      </c>
      <c r="V25" s="13">
        <f t="shared" si="4"/>
        <v>0.011703366270277075</v>
      </c>
    </row>
    <row r="26" spans="2:22" ht="15">
      <c r="B26" s="2">
        <v>24</v>
      </c>
      <c r="C26" s="1">
        <v>38972</v>
      </c>
      <c r="D26">
        <v>11498.09</v>
      </c>
      <c r="E26">
        <f t="shared" si="0"/>
        <v>0.00888404154133953</v>
      </c>
      <c r="F26">
        <f t="shared" si="5"/>
        <v>4.749932113336004E-05</v>
      </c>
      <c r="G26" s="13">
        <f t="shared" si="1"/>
        <v>0.006891975125706711</v>
      </c>
      <c r="I26">
        <v>5895.5</v>
      </c>
      <c r="J26">
        <f t="shared" si="6"/>
        <v>0.007639980857318626</v>
      </c>
      <c r="K26">
        <f t="shared" si="7"/>
        <v>6.535865893561597E-05</v>
      </c>
      <c r="L26" s="13">
        <f t="shared" si="2"/>
        <v>0.008084470232217814</v>
      </c>
      <c r="N26">
        <v>5125.97</v>
      </c>
      <c r="O26">
        <f t="shared" si="8"/>
        <v>0.013376008983237455</v>
      </c>
      <c r="P26">
        <f t="shared" si="9"/>
        <v>7.84281073430188E-05</v>
      </c>
      <c r="Q26" s="13">
        <f t="shared" si="3"/>
        <v>0.008855964506648543</v>
      </c>
      <c r="S26">
        <v>15719.34</v>
      </c>
      <c r="T26">
        <f t="shared" si="10"/>
        <v>-0.004751057021548111</v>
      </c>
      <c r="U26">
        <f t="shared" si="11"/>
        <v>0.00014774084506749172</v>
      </c>
      <c r="V26" s="13">
        <f t="shared" si="4"/>
        <v>0.012154869191706332</v>
      </c>
    </row>
    <row r="27" spans="2:22" ht="15">
      <c r="B27" s="2">
        <v>25</v>
      </c>
      <c r="C27" s="1">
        <v>38973</v>
      </c>
      <c r="D27">
        <v>11543.32</v>
      </c>
      <c r="E27">
        <f t="shared" si="0"/>
        <v>0.0039336968139925465</v>
      </c>
      <c r="F27">
        <f t="shared" si="5"/>
        <v>4.938493351185322E-05</v>
      </c>
      <c r="G27" s="13">
        <f t="shared" si="1"/>
        <v>0.007027441462712672</v>
      </c>
      <c r="I27">
        <v>5892.2</v>
      </c>
      <c r="J27">
        <f t="shared" si="6"/>
        <v>-0.0005597489610720349</v>
      </c>
      <c r="K27">
        <f t="shared" si="7"/>
        <v>6.493929784949071E-05</v>
      </c>
      <c r="L27" s="13">
        <f t="shared" si="2"/>
        <v>0.00805849228140666</v>
      </c>
      <c r="N27">
        <v>5137.93</v>
      </c>
      <c r="O27">
        <f t="shared" si="8"/>
        <v>0.002333216932600081</v>
      </c>
      <c r="P27">
        <f t="shared" si="9"/>
        <v>8.445747788161661E-05</v>
      </c>
      <c r="Q27" s="13">
        <f t="shared" si="3"/>
        <v>0.009190074966049875</v>
      </c>
      <c r="S27">
        <v>15750.05</v>
      </c>
      <c r="T27">
        <f t="shared" si="10"/>
        <v>0.0019536443642035307</v>
      </c>
      <c r="U27">
        <f t="shared" si="11"/>
        <v>0.0001402307469327623</v>
      </c>
      <c r="V27" s="13">
        <f t="shared" si="4"/>
        <v>0.011841906389292322</v>
      </c>
    </row>
    <row r="28" spans="2:22" ht="15">
      <c r="B28" s="2">
        <v>26</v>
      </c>
      <c r="C28" s="1">
        <v>38974</v>
      </c>
      <c r="D28">
        <v>11527.39</v>
      </c>
      <c r="E28">
        <f t="shared" si="0"/>
        <v>-0.0013800189200334299</v>
      </c>
      <c r="F28">
        <f t="shared" si="5"/>
        <v>4.7350275738606934E-05</v>
      </c>
      <c r="G28" s="13">
        <f t="shared" si="1"/>
        <v>0.006881153663347951</v>
      </c>
      <c r="I28">
        <v>5877.2</v>
      </c>
      <c r="J28">
        <f t="shared" si="6"/>
        <v>-0.0025457384338617157</v>
      </c>
      <c r="K28">
        <f t="shared" si="7"/>
        <v>6.106173911248654E-05</v>
      </c>
      <c r="L28" s="13">
        <f t="shared" si="2"/>
        <v>0.007814201117995783</v>
      </c>
      <c r="N28">
        <v>5123.85</v>
      </c>
      <c r="O28">
        <f t="shared" si="8"/>
        <v>-0.002740403236322785</v>
      </c>
      <c r="P28">
        <f t="shared" si="9"/>
        <v>7.971666328399391E-05</v>
      </c>
      <c r="Q28" s="13">
        <f t="shared" si="3"/>
        <v>0.008928418856885799</v>
      </c>
      <c r="S28">
        <v>15942.39</v>
      </c>
      <c r="T28">
        <f t="shared" si="10"/>
        <v>0.012212024723731046</v>
      </c>
      <c r="U28">
        <f t="shared" si="11"/>
        <v>0.0001320459056949036</v>
      </c>
      <c r="V28" s="13">
        <f t="shared" si="4"/>
        <v>0.01149112290835424</v>
      </c>
    </row>
    <row r="29" spans="2:22" ht="15">
      <c r="B29" s="2">
        <v>27</v>
      </c>
      <c r="C29" s="1">
        <v>38975</v>
      </c>
      <c r="D29">
        <v>11560.77</v>
      </c>
      <c r="E29">
        <f t="shared" si="0"/>
        <v>0.002895711865391994</v>
      </c>
      <c r="F29">
        <f t="shared" si="5"/>
        <v>4.462352632746953E-05</v>
      </c>
      <c r="G29" s="13">
        <f t="shared" si="1"/>
        <v>0.006680084305416327</v>
      </c>
      <c r="I29">
        <v>5877</v>
      </c>
      <c r="J29">
        <f t="shared" si="6"/>
        <v>-3.4029810113628614E-05</v>
      </c>
      <c r="K29">
        <f t="shared" si="7"/>
        <v>5.7786881816155786E-05</v>
      </c>
      <c r="L29" s="13">
        <f t="shared" si="2"/>
        <v>0.007601768334812354</v>
      </c>
      <c r="N29">
        <v>5144.88</v>
      </c>
      <c r="O29">
        <f t="shared" si="8"/>
        <v>0.004104335607014207</v>
      </c>
      <c r="P29">
        <f t="shared" si="9"/>
        <v>7.538425208081317E-05</v>
      </c>
      <c r="Q29" s="13">
        <f t="shared" si="3"/>
        <v>0.008682410499441568</v>
      </c>
      <c r="S29">
        <v>15866.93</v>
      </c>
      <c r="T29">
        <f t="shared" si="10"/>
        <v>-0.0047332928124327114</v>
      </c>
      <c r="U29">
        <f t="shared" si="11"/>
        <v>0.0001330711642243905</v>
      </c>
      <c r="V29" s="13">
        <f t="shared" si="4"/>
        <v>0.011535647542482845</v>
      </c>
    </row>
    <row r="30" spans="2:22" ht="15">
      <c r="B30" s="2">
        <v>28</v>
      </c>
      <c r="C30" s="1">
        <v>38979</v>
      </c>
      <c r="D30">
        <v>11540.91</v>
      </c>
      <c r="E30">
        <f t="shared" si="0"/>
        <v>-0.0017178786534115444</v>
      </c>
      <c r="F30">
        <f t="shared" si="5"/>
        <v>4.244922358026368E-05</v>
      </c>
      <c r="G30" s="13">
        <f t="shared" si="1"/>
        <v>0.006515306867697306</v>
      </c>
      <c r="I30">
        <v>5831.8</v>
      </c>
      <c r="J30">
        <f t="shared" si="6"/>
        <v>-0.007690998808916083</v>
      </c>
      <c r="K30">
        <f t="shared" si="7"/>
        <v>5.431973838886502E-05</v>
      </c>
      <c r="L30" s="13">
        <f t="shared" si="2"/>
        <v>0.007370192561179458</v>
      </c>
      <c r="N30">
        <v>5115.99</v>
      </c>
      <c r="O30">
        <f t="shared" si="8"/>
        <v>-0.0056152913187480225</v>
      </c>
      <c r="P30">
        <f t="shared" si="9"/>
        <v>7.187193120246466E-05</v>
      </c>
      <c r="Q30" s="13">
        <f t="shared" si="3"/>
        <v>0.008477731489170004</v>
      </c>
      <c r="S30">
        <v>15874.28</v>
      </c>
      <c r="T30">
        <f t="shared" si="10"/>
        <v>0.00046322760609647637</v>
      </c>
      <c r="U30">
        <f t="shared" si="11"/>
        <v>0.0001264311380218207</v>
      </c>
      <c r="V30" s="13">
        <f t="shared" si="4"/>
        <v>0.011244160174144653</v>
      </c>
    </row>
    <row r="31" spans="2:22" ht="15">
      <c r="B31" s="2">
        <v>29</v>
      </c>
      <c r="C31" s="1">
        <v>38980</v>
      </c>
      <c r="D31">
        <v>11613.19</v>
      </c>
      <c r="E31">
        <f t="shared" si="0"/>
        <v>0.006262937671292875</v>
      </c>
      <c r="F31">
        <f t="shared" si="5"/>
        <v>4.0079336589518674E-05</v>
      </c>
      <c r="G31" s="13">
        <f t="shared" si="1"/>
        <v>0.006330824321486</v>
      </c>
      <c r="I31">
        <v>5866.2</v>
      </c>
      <c r="J31">
        <f t="shared" si="6"/>
        <v>0.005898693370828841</v>
      </c>
      <c r="K31">
        <f t="shared" si="7"/>
        <v>5.460964184625803E-05</v>
      </c>
      <c r="L31" s="13">
        <f t="shared" si="2"/>
        <v>0.007389833681907735</v>
      </c>
      <c r="N31">
        <v>5192.74</v>
      </c>
      <c r="O31">
        <f t="shared" si="8"/>
        <v>0.015001983975730993</v>
      </c>
      <c r="P31">
        <f t="shared" si="9"/>
        <v>6.94515051259812E-05</v>
      </c>
      <c r="Q31" s="13">
        <f t="shared" si="3"/>
        <v>0.00833375696345779</v>
      </c>
      <c r="S31">
        <v>15718.67</v>
      </c>
      <c r="T31">
        <f t="shared" si="10"/>
        <v>-0.00980264931700843</v>
      </c>
      <c r="U31">
        <f t="shared" si="11"/>
        <v>0.00011885814452941444</v>
      </c>
      <c r="V31" s="13">
        <f t="shared" si="4"/>
        <v>0.01090220824096726</v>
      </c>
    </row>
    <row r="32" spans="2:22" ht="15">
      <c r="B32" s="2">
        <v>30</v>
      </c>
      <c r="C32" s="1">
        <v>38981</v>
      </c>
      <c r="D32">
        <v>11533.23</v>
      </c>
      <c r="E32">
        <f t="shared" si="0"/>
        <v>-0.006885274416417965</v>
      </c>
      <c r="F32">
        <f t="shared" si="5"/>
        <v>4.002803969061752E-05</v>
      </c>
      <c r="G32" s="13">
        <f t="shared" si="1"/>
        <v>0.006326771664175776</v>
      </c>
      <c r="I32">
        <v>5896.7</v>
      </c>
      <c r="J32">
        <f t="shared" si="6"/>
        <v>0.00519927721523303</v>
      </c>
      <c r="K32">
        <f t="shared" si="7"/>
        <v>5.3420738344466154E-05</v>
      </c>
      <c r="L32" s="13">
        <f t="shared" si="2"/>
        <v>0.007308949195641338</v>
      </c>
      <c r="N32">
        <v>5208.32</v>
      </c>
      <c r="O32">
        <f t="shared" si="8"/>
        <v>0.0030003427862746695</v>
      </c>
      <c r="P32">
        <f t="shared" si="9"/>
        <v>7.87879862109077E-05</v>
      </c>
      <c r="Q32" s="13">
        <f t="shared" si="3"/>
        <v>0.008876259697130752</v>
      </c>
      <c r="S32">
        <v>15834.23</v>
      </c>
      <c r="T32">
        <f t="shared" si="10"/>
        <v>0.00735176703881432</v>
      </c>
      <c r="U32">
        <f t="shared" si="11"/>
        <v>0.00011749217187558433</v>
      </c>
      <c r="V32" s="13">
        <f t="shared" si="4"/>
        <v>0.010839380603871438</v>
      </c>
    </row>
    <row r="33" spans="2:22" ht="15">
      <c r="B33" s="2">
        <v>31</v>
      </c>
      <c r="C33" s="1">
        <v>38982</v>
      </c>
      <c r="D33">
        <v>11508.1</v>
      </c>
      <c r="E33">
        <f t="shared" si="0"/>
        <v>-0.002178921256230839</v>
      </c>
      <c r="F33">
        <f t="shared" si="5"/>
        <v>4.047077753654326E-05</v>
      </c>
      <c r="G33" s="13">
        <f t="shared" si="1"/>
        <v>0.006361664682812452</v>
      </c>
      <c r="I33">
        <v>5822.3</v>
      </c>
      <c r="J33">
        <f t="shared" si="6"/>
        <v>-0.012617226584360684</v>
      </c>
      <c r="K33">
        <f t="shared" si="7"/>
        <v>5.1837443057448665E-05</v>
      </c>
      <c r="L33" s="13">
        <f t="shared" si="2"/>
        <v>0.007199822432355444</v>
      </c>
      <c r="N33">
        <v>5141.95</v>
      </c>
      <c r="O33">
        <f t="shared" si="8"/>
        <v>-0.012743072622265893</v>
      </c>
      <c r="P33">
        <f t="shared" si="9"/>
        <v>7.460083044836227E-05</v>
      </c>
      <c r="Q33" s="13">
        <f t="shared" si="3"/>
        <v>0.00863717722687003</v>
      </c>
      <c r="S33">
        <v>15634.67</v>
      </c>
      <c r="T33">
        <f t="shared" si="10"/>
        <v>-0.012603075741605338</v>
      </c>
      <c r="U33">
        <f t="shared" si="11"/>
        <v>0.00011368555027862907</v>
      </c>
      <c r="V33" s="13">
        <f t="shared" si="4"/>
        <v>0.01066234262620692</v>
      </c>
    </row>
    <row r="34" spans="2:22" ht="15">
      <c r="B34" s="2">
        <v>32</v>
      </c>
      <c r="C34" s="1">
        <v>38985</v>
      </c>
      <c r="D34">
        <v>11575.81</v>
      </c>
      <c r="E34">
        <f t="shared" si="0"/>
        <v>0.005883681928380804</v>
      </c>
      <c r="F34">
        <f t="shared" si="5"/>
        <v>3.8327392754801935E-05</v>
      </c>
      <c r="G34" s="13">
        <f t="shared" si="1"/>
        <v>0.00619091211008539</v>
      </c>
      <c r="I34">
        <v>5798.3</v>
      </c>
      <c r="J34">
        <f t="shared" si="6"/>
        <v>-0.004122082338594713</v>
      </c>
      <c r="K34">
        <f t="shared" si="7"/>
        <v>5.827886087486763E-05</v>
      </c>
      <c r="L34" s="13">
        <f t="shared" si="2"/>
        <v>0.007634059265873408</v>
      </c>
      <c r="N34">
        <v>5146.49</v>
      </c>
      <c r="O34">
        <f t="shared" si="8"/>
        <v>0.0008829335174398747</v>
      </c>
      <c r="P34">
        <f t="shared" si="9"/>
        <v>7.98679346128411E-05</v>
      </c>
      <c r="Q34" s="13">
        <f t="shared" si="3"/>
        <v>0.008936886181038734</v>
      </c>
      <c r="S34">
        <v>15633.81</v>
      </c>
      <c r="T34">
        <f t="shared" si="10"/>
        <v>-5.500595791280418E-05</v>
      </c>
      <c r="U34">
        <f t="shared" si="11"/>
        <v>0.00011639466835082978</v>
      </c>
      <c r="V34" s="13">
        <f t="shared" si="4"/>
        <v>0.010788636074631017</v>
      </c>
    </row>
    <row r="35" spans="2:22" ht="15">
      <c r="B35" s="2">
        <v>33</v>
      </c>
      <c r="C35" s="1">
        <v>38986</v>
      </c>
      <c r="D35">
        <v>11669.39</v>
      </c>
      <c r="E35">
        <f t="shared" si="0"/>
        <v>0.008084099514418424</v>
      </c>
      <c r="F35">
        <f t="shared" si="5"/>
        <v>3.8104811971575113E-05</v>
      </c>
      <c r="G35" s="13">
        <f t="shared" si="1"/>
        <v>0.00617290952238692</v>
      </c>
      <c r="I35">
        <v>5873.6</v>
      </c>
      <c r="J35">
        <f t="shared" si="6"/>
        <v>0.012986565027680558</v>
      </c>
      <c r="K35">
        <f t="shared" si="7"/>
        <v>5.580162299074484E-05</v>
      </c>
      <c r="L35" s="13">
        <f t="shared" si="2"/>
        <v>0.007470048392798057</v>
      </c>
      <c r="N35">
        <v>5219.59</v>
      </c>
      <c r="O35">
        <f t="shared" si="8"/>
        <v>0.014203855443224483</v>
      </c>
      <c r="P35">
        <f t="shared" si="9"/>
        <v>7.512263283184375E-05</v>
      </c>
      <c r="Q35" s="13">
        <f t="shared" si="3"/>
        <v>0.008667331355835183</v>
      </c>
      <c r="S35">
        <v>15557.45</v>
      </c>
      <c r="T35">
        <f t="shared" si="10"/>
        <v>-0.004884286044156784</v>
      </c>
      <c r="U35">
        <f t="shared" si="11"/>
        <v>0.00010941116978910435</v>
      </c>
      <c r="V35" s="13">
        <f t="shared" si="4"/>
        <v>0.010459979435405423</v>
      </c>
    </row>
    <row r="36" spans="2:22" ht="15">
      <c r="B36" s="2">
        <v>34</v>
      </c>
      <c r="C36" s="1">
        <v>38987</v>
      </c>
      <c r="D36">
        <v>11689.24</v>
      </c>
      <c r="E36">
        <f t="shared" si="0"/>
        <v>0.0017010315020751182</v>
      </c>
      <c r="F36">
        <f t="shared" si="5"/>
        <v>3.973968315082182E-05</v>
      </c>
      <c r="G36" s="13">
        <f t="shared" si="1"/>
        <v>0.0063039418740040605</v>
      </c>
      <c r="I36">
        <v>5930.1</v>
      </c>
      <c r="J36">
        <f t="shared" si="6"/>
        <v>0.009619313538545355</v>
      </c>
      <c r="K36">
        <f t="shared" si="7"/>
        <v>6.25725778843907E-05</v>
      </c>
      <c r="L36" s="13">
        <f t="shared" si="2"/>
        <v>0.007910283047046465</v>
      </c>
      <c r="N36">
        <v>5243.1</v>
      </c>
      <c r="O36">
        <f t="shared" si="8"/>
        <v>0.004504185194622608</v>
      </c>
      <c r="P36">
        <f t="shared" si="9"/>
        <v>8.272024542905419E-05</v>
      </c>
      <c r="Q36" s="13">
        <f t="shared" si="3"/>
        <v>0.009095067093158478</v>
      </c>
      <c r="S36">
        <v>15947.87</v>
      </c>
      <c r="T36">
        <f t="shared" si="10"/>
        <v>0.0250953723135861</v>
      </c>
      <c r="U36">
        <f t="shared" si="11"/>
        <v>0.00010427787461142677</v>
      </c>
      <c r="V36" s="13">
        <f t="shared" si="4"/>
        <v>0.010211653862691723</v>
      </c>
    </row>
    <row r="37" spans="2:22" ht="15">
      <c r="B37" s="2">
        <v>35</v>
      </c>
      <c r="C37" s="1">
        <v>38988</v>
      </c>
      <c r="D37">
        <v>11718.45</v>
      </c>
      <c r="E37">
        <f t="shared" si="0"/>
        <v>0.002498879311229896</v>
      </c>
      <c r="F37">
        <f t="shared" si="5"/>
        <v>3.752891265203563E-05</v>
      </c>
      <c r="G37" s="13">
        <f t="shared" si="1"/>
        <v>0.00612608461025765</v>
      </c>
      <c r="I37">
        <v>5971.3</v>
      </c>
      <c r="J37">
        <f t="shared" si="6"/>
        <v>0.006947606279826616</v>
      </c>
      <c r="K37">
        <f t="shared" si="7"/>
        <v>6.437009478849778E-05</v>
      </c>
      <c r="L37" s="13">
        <f t="shared" si="2"/>
        <v>0.008023097580641642</v>
      </c>
      <c r="N37">
        <v>5250.01</v>
      </c>
      <c r="O37">
        <f t="shared" si="8"/>
        <v>0.0013179226030401584</v>
      </c>
      <c r="P37">
        <f t="shared" si="9"/>
        <v>7.897429175935838E-05</v>
      </c>
      <c r="Q37" s="13">
        <f t="shared" si="3"/>
        <v>0.00888674809811544</v>
      </c>
      <c r="S37">
        <v>16024.85</v>
      </c>
      <c r="T37">
        <f t="shared" si="10"/>
        <v>0.004826976894093039</v>
      </c>
      <c r="U37">
        <f t="shared" si="11"/>
        <v>0.00013580786482819142</v>
      </c>
      <c r="V37" s="13">
        <f t="shared" si="4"/>
        <v>0.01165366315062313</v>
      </c>
    </row>
    <row r="38" spans="2:22" ht="15">
      <c r="B38" s="2">
        <v>36</v>
      </c>
      <c r="C38" s="1">
        <v>38989</v>
      </c>
      <c r="D38">
        <v>11679.07</v>
      </c>
      <c r="E38">
        <f t="shared" si="0"/>
        <v>-0.0033605126957917657</v>
      </c>
      <c r="F38">
        <f t="shared" si="5"/>
        <v>3.565184176163906E-05</v>
      </c>
      <c r="G38" s="13">
        <f t="shared" si="1"/>
        <v>0.005970916325124567</v>
      </c>
      <c r="I38">
        <v>5960.8</v>
      </c>
      <c r="J38">
        <f t="shared" si="6"/>
        <v>-0.001758411066266977</v>
      </c>
      <c r="K38">
        <f t="shared" si="7"/>
        <v>6.340404308235709E-05</v>
      </c>
      <c r="L38" s="13">
        <f t="shared" si="2"/>
        <v>0.007962665576448447</v>
      </c>
      <c r="N38">
        <v>5250.01</v>
      </c>
      <c r="O38">
        <f t="shared" si="8"/>
        <v>0</v>
      </c>
      <c r="P38">
        <f t="shared" si="9"/>
        <v>7.434004945305313E-05</v>
      </c>
      <c r="Q38" s="13">
        <f t="shared" si="3"/>
        <v>0.008622067585739114</v>
      </c>
      <c r="S38">
        <v>16127.58</v>
      </c>
      <c r="T38">
        <f t="shared" si="10"/>
        <v>0.006410668430593707</v>
      </c>
      <c r="U38">
        <f t="shared" si="11"/>
        <v>0.0001290573752946664</v>
      </c>
      <c r="V38" s="13">
        <f t="shared" si="4"/>
        <v>0.011360342217321906</v>
      </c>
    </row>
    <row r="39" spans="2:22" ht="15">
      <c r="B39" s="2">
        <v>37</v>
      </c>
      <c r="C39" s="1">
        <v>38992</v>
      </c>
      <c r="D39">
        <v>11670.35</v>
      </c>
      <c r="E39">
        <f t="shared" si="0"/>
        <v>-0.0007466347919825247</v>
      </c>
      <c r="F39">
        <f t="shared" si="5"/>
        <v>3.419031399065537E-05</v>
      </c>
      <c r="G39" s="13">
        <f t="shared" si="1"/>
        <v>0.005847248411916101</v>
      </c>
      <c r="I39">
        <v>5957.8</v>
      </c>
      <c r="J39">
        <f t="shared" si="6"/>
        <v>-0.0005032881492417125</v>
      </c>
      <c r="K39">
        <f t="shared" si="7"/>
        <v>5.9785321066093875E-05</v>
      </c>
      <c r="L39" s="13">
        <f t="shared" si="2"/>
        <v>0.007732096809151699</v>
      </c>
      <c r="N39">
        <v>5243.13</v>
      </c>
      <c r="O39">
        <f t="shared" si="8"/>
        <v>-0.0013104736943358411</v>
      </c>
      <c r="P39">
        <f t="shared" si="9"/>
        <v>6.987964648586994E-05</v>
      </c>
      <c r="Q39" s="13">
        <f t="shared" si="3"/>
        <v>0.008359404672933949</v>
      </c>
      <c r="S39">
        <v>16254.29</v>
      </c>
      <c r="T39">
        <f t="shared" si="10"/>
        <v>0.007856727419736932</v>
      </c>
      <c r="U39">
        <f t="shared" si="11"/>
        <v>0.00012377973296060705</v>
      </c>
      <c r="V39" s="13">
        <f t="shared" si="4"/>
        <v>0.011125634047577111</v>
      </c>
    </row>
    <row r="40" spans="2:22" ht="15">
      <c r="B40" s="2">
        <v>38</v>
      </c>
      <c r="C40" s="1">
        <v>38993</v>
      </c>
      <c r="D40">
        <v>11727.34</v>
      </c>
      <c r="E40">
        <f t="shared" si="0"/>
        <v>0.004883315410420405</v>
      </c>
      <c r="F40">
        <f t="shared" si="5"/>
        <v>3.2172342961971976E-05</v>
      </c>
      <c r="G40" s="13">
        <f t="shared" si="1"/>
        <v>0.005672066903869521</v>
      </c>
      <c r="I40">
        <v>5937.1</v>
      </c>
      <c r="J40">
        <f t="shared" si="6"/>
        <v>-0.0034744368726710895</v>
      </c>
      <c r="K40">
        <f t="shared" si="7"/>
        <v>5.621339973979827E-05</v>
      </c>
      <c r="L40" s="13">
        <f t="shared" si="2"/>
        <v>0.007497559585611726</v>
      </c>
      <c r="N40">
        <v>5219.79</v>
      </c>
      <c r="O40">
        <f t="shared" si="8"/>
        <v>-0.004451539443042637</v>
      </c>
      <c r="P40">
        <f t="shared" si="9"/>
        <v>6.578990817493051E-05</v>
      </c>
      <c r="Q40" s="13">
        <f t="shared" si="3"/>
        <v>0.00811109784030069</v>
      </c>
      <c r="S40">
        <v>16242.09</v>
      </c>
      <c r="T40">
        <f t="shared" si="10"/>
        <v>-0.0007505710800041545</v>
      </c>
      <c r="U40">
        <f t="shared" si="11"/>
        <v>0.0001200566389278534</v>
      </c>
      <c r="V40" s="13">
        <f t="shared" si="4"/>
        <v>0.010957036046662136</v>
      </c>
    </row>
    <row r="41" spans="2:22" ht="15">
      <c r="B41" s="2">
        <v>39</v>
      </c>
      <c r="C41" s="1">
        <v>38994</v>
      </c>
      <c r="D41">
        <v>11850.61</v>
      </c>
      <c r="E41">
        <f t="shared" si="0"/>
        <v>0.010511335051256333</v>
      </c>
      <c r="F41">
        <f t="shared" si="5"/>
        <v>3.167280854811262E-05</v>
      </c>
      <c r="G41" s="13">
        <f t="shared" si="1"/>
        <v>0.005627860032740031</v>
      </c>
      <c r="I41">
        <v>5966.5</v>
      </c>
      <c r="J41">
        <f t="shared" si="6"/>
        <v>0.004951912549898037</v>
      </c>
      <c r="K41">
        <f t="shared" si="7"/>
        <v>5.356489845034096E-05</v>
      </c>
      <c r="L41" s="13">
        <f t="shared" si="2"/>
        <v>0.007318804441323799</v>
      </c>
      <c r="N41">
        <v>5256.55</v>
      </c>
      <c r="O41">
        <f t="shared" si="8"/>
        <v>0.0070424289099753476</v>
      </c>
      <c r="P41">
        <f t="shared" si="9"/>
        <v>6.303148588921255E-05</v>
      </c>
      <c r="Q41" s="13">
        <f t="shared" si="3"/>
        <v>0.007939237110025909</v>
      </c>
      <c r="S41">
        <v>16082.55</v>
      </c>
      <c r="T41">
        <f t="shared" si="10"/>
        <v>-0.009822627506681768</v>
      </c>
      <c r="U41">
        <f t="shared" si="11"/>
        <v>0.00011288704200895051</v>
      </c>
      <c r="V41" s="13">
        <f t="shared" si="4"/>
        <v>0.0106248313873186</v>
      </c>
    </row>
    <row r="42" spans="2:22" ht="15">
      <c r="B42" s="2">
        <v>40</v>
      </c>
      <c r="C42" s="1">
        <v>38995</v>
      </c>
      <c r="D42">
        <v>11866.69</v>
      </c>
      <c r="E42">
        <f t="shared" si="0"/>
        <v>0.0013568921768584003</v>
      </c>
      <c r="F42">
        <f t="shared" si="5"/>
        <v>3.640172990881207E-05</v>
      </c>
      <c r="G42" s="13">
        <f t="shared" si="1"/>
        <v>0.006033384614692824</v>
      </c>
      <c r="I42">
        <v>6004.5</v>
      </c>
      <c r="J42">
        <f t="shared" si="6"/>
        <v>0.006368892985837593</v>
      </c>
      <c r="K42">
        <f t="shared" si="7"/>
        <v>5.182229081743076E-05</v>
      </c>
      <c r="L42" s="13">
        <f t="shared" si="2"/>
        <v>0.007198770090607892</v>
      </c>
      <c r="N42">
        <v>5288.53</v>
      </c>
      <c r="O42">
        <f t="shared" si="8"/>
        <v>0.006083838258934008</v>
      </c>
      <c r="P42">
        <f t="shared" si="9"/>
        <v>6.222534503298319E-05</v>
      </c>
      <c r="Q42" s="13">
        <f t="shared" si="3"/>
        <v>0.00788830431924271</v>
      </c>
      <c r="S42">
        <v>16449.33</v>
      </c>
      <c r="T42">
        <f t="shared" si="10"/>
        <v>0.022806084855946505</v>
      </c>
      <c r="U42">
        <f t="shared" si="11"/>
        <v>0.00011190286015651475</v>
      </c>
      <c r="V42" s="13">
        <f t="shared" si="4"/>
        <v>0.010578414822482372</v>
      </c>
    </row>
    <row r="43" spans="2:22" ht="15">
      <c r="B43" s="2">
        <v>41</v>
      </c>
      <c r="C43" s="1">
        <v>38996</v>
      </c>
      <c r="D43">
        <v>11850.21</v>
      </c>
      <c r="E43">
        <f t="shared" si="0"/>
        <v>-0.0013887613142334874</v>
      </c>
      <c r="F43">
        <f t="shared" si="5"/>
        <v>3.432809549706051E-05</v>
      </c>
      <c r="G43" s="13">
        <f t="shared" si="1"/>
        <v>0.005859018304892084</v>
      </c>
      <c r="I43">
        <v>6001.2</v>
      </c>
      <c r="J43">
        <f t="shared" si="6"/>
        <v>-0.000549587809143173</v>
      </c>
      <c r="K43">
        <f t="shared" si="7"/>
        <v>5.1146721240287994E-05</v>
      </c>
      <c r="L43" s="13">
        <f t="shared" si="2"/>
        <v>0.007151693592449833</v>
      </c>
      <c r="N43">
        <v>5282.06</v>
      </c>
      <c r="O43">
        <f t="shared" si="8"/>
        <v>-0.001223402344318619</v>
      </c>
      <c r="P43">
        <f t="shared" si="9"/>
        <v>6.0712609608656344E-05</v>
      </c>
      <c r="Q43" s="13">
        <f t="shared" si="3"/>
        <v>0.0077918296701517</v>
      </c>
      <c r="S43">
        <v>16436.06</v>
      </c>
      <c r="T43">
        <f t="shared" si="10"/>
        <v>-0.0008067197873713054</v>
      </c>
      <c r="U43">
        <f t="shared" si="11"/>
        <v>0.00013639573893452185</v>
      </c>
      <c r="V43" s="13">
        <f t="shared" si="4"/>
        <v>0.01167885863149828</v>
      </c>
    </row>
    <row r="44" spans="2:22" ht="15">
      <c r="B44" s="2">
        <v>42</v>
      </c>
      <c r="C44" s="1">
        <v>39000</v>
      </c>
      <c r="D44">
        <v>11867.17</v>
      </c>
      <c r="E44">
        <f t="shared" si="0"/>
        <v>0.0014311982656848232</v>
      </c>
      <c r="F44">
        <f t="shared" si="5"/>
        <v>3.2384129246511565E-05</v>
      </c>
      <c r="G44" s="13">
        <f t="shared" si="1"/>
        <v>0.005690705513950934</v>
      </c>
      <c r="I44">
        <v>6072.7</v>
      </c>
      <c r="J44">
        <f t="shared" si="6"/>
        <v>0.011914283809904686</v>
      </c>
      <c r="K44">
        <f t="shared" si="7"/>
        <v>4.8096040771468234E-05</v>
      </c>
      <c r="L44" s="13">
        <f t="shared" si="2"/>
        <v>0.006935130912352573</v>
      </c>
      <c r="N44">
        <v>5309.79</v>
      </c>
      <c r="O44">
        <f t="shared" si="8"/>
        <v>0.0052498457041380755</v>
      </c>
      <c r="P44">
        <f t="shared" si="9"/>
        <v>5.7159655829902015E-05</v>
      </c>
      <c r="Q44" s="13">
        <f t="shared" si="3"/>
        <v>0.007560400507241796</v>
      </c>
      <c r="S44">
        <v>16477.25</v>
      </c>
      <c r="T44">
        <f t="shared" si="10"/>
        <v>0.002506075056917454</v>
      </c>
      <c r="U44">
        <f t="shared" si="11"/>
        <v>0.00012825104240737074</v>
      </c>
      <c r="V44" s="13">
        <f t="shared" si="4"/>
        <v>0.011324797676222333</v>
      </c>
    </row>
    <row r="45" spans="2:22" ht="15">
      <c r="B45" s="2">
        <v>43</v>
      </c>
      <c r="C45" s="1">
        <v>39001</v>
      </c>
      <c r="D45">
        <v>11852.13</v>
      </c>
      <c r="E45">
        <f t="shared" si="0"/>
        <v>-0.0012673619742534128</v>
      </c>
      <c r="F45">
        <f t="shared" si="5"/>
        <v>3.056398120026282E-05</v>
      </c>
      <c r="G45" s="13">
        <f t="shared" si="1"/>
        <v>0.00552847005963339</v>
      </c>
      <c r="I45">
        <v>6073.5</v>
      </c>
      <c r="J45">
        <f t="shared" si="6"/>
        <v>0.0001317371185799038</v>
      </c>
      <c r="K45">
        <f t="shared" si="7"/>
        <v>5.3727287847357565E-05</v>
      </c>
      <c r="L45" s="13">
        <f t="shared" si="2"/>
        <v>0.007329890029690593</v>
      </c>
      <c r="N45">
        <v>5313.19</v>
      </c>
      <c r="O45">
        <f t="shared" si="8"/>
        <v>0.0006403266419198568</v>
      </c>
      <c r="P45">
        <f t="shared" si="9"/>
        <v>5.5383729275143314E-05</v>
      </c>
      <c r="Q45" s="13">
        <f t="shared" si="3"/>
        <v>0.007442024541423074</v>
      </c>
      <c r="S45">
        <v>16400.57</v>
      </c>
      <c r="T45">
        <f t="shared" si="10"/>
        <v>-0.004653689177502331</v>
      </c>
      <c r="U45">
        <f t="shared" si="11"/>
        <v>0.00012093280459438271</v>
      </c>
      <c r="V45" s="13">
        <f t="shared" si="4"/>
        <v>0.010996945239219059</v>
      </c>
    </row>
    <row r="46" spans="2:22" ht="15">
      <c r="B46" s="2">
        <v>44</v>
      </c>
      <c r="C46" s="1">
        <v>39002</v>
      </c>
      <c r="D46">
        <v>11947.7</v>
      </c>
      <c r="E46">
        <f t="shared" si="0"/>
        <v>0.008063529509041965</v>
      </c>
      <c r="F46">
        <f t="shared" si="5"/>
        <v>2.8826514710674064E-05</v>
      </c>
      <c r="G46" s="13">
        <f t="shared" si="1"/>
        <v>0.005369032939987802</v>
      </c>
      <c r="I46">
        <v>6121.3</v>
      </c>
      <c r="J46">
        <f t="shared" si="6"/>
        <v>0.007870256030295576</v>
      </c>
      <c r="K46">
        <f t="shared" si="7"/>
        <v>5.050469185662081E-05</v>
      </c>
      <c r="L46" s="13">
        <f t="shared" si="2"/>
        <v>0.007106665311988515</v>
      </c>
      <c r="N46">
        <v>5361.51</v>
      </c>
      <c r="O46">
        <f t="shared" si="8"/>
        <v>0.009094348216420007</v>
      </c>
      <c r="P46">
        <f t="shared" si="9"/>
        <v>5.2085306611135854E-05</v>
      </c>
      <c r="Q46" s="13">
        <f t="shared" si="3"/>
        <v>0.007217015076271897</v>
      </c>
      <c r="S46">
        <v>16368.81</v>
      </c>
      <c r="T46">
        <f t="shared" si="10"/>
        <v>-0.0019365180600430484</v>
      </c>
      <c r="U46">
        <f t="shared" si="11"/>
        <v>0.00011497624569636788</v>
      </c>
      <c r="V46" s="13">
        <f t="shared" si="4"/>
        <v>0.010722697687446377</v>
      </c>
    </row>
    <row r="47" spans="2:22" ht="15">
      <c r="B47" s="2">
        <v>45</v>
      </c>
      <c r="C47" s="1">
        <v>39003</v>
      </c>
      <c r="D47">
        <v>11960.51</v>
      </c>
      <c r="E47">
        <f t="shared" si="0"/>
        <v>0.0010721728868317325</v>
      </c>
      <c r="F47">
        <f t="shared" si="5"/>
        <v>3.0998154316625054E-05</v>
      </c>
      <c r="G47" s="13">
        <f t="shared" si="1"/>
        <v>0.005567598613102875</v>
      </c>
      <c r="I47">
        <v>6157.3</v>
      </c>
      <c r="J47">
        <f t="shared" si="6"/>
        <v>0.005881103687125283</v>
      </c>
      <c r="K47">
        <f t="shared" si="7"/>
        <v>5.11908661441678E-05</v>
      </c>
      <c r="L47" s="13">
        <f t="shared" si="2"/>
        <v>0.007154779251952348</v>
      </c>
      <c r="N47">
        <v>5353.23</v>
      </c>
      <c r="O47">
        <f t="shared" si="8"/>
        <v>-0.001544341053173575</v>
      </c>
      <c r="P47">
        <f t="shared" si="9"/>
        <v>5.392261838335781E-05</v>
      </c>
      <c r="Q47" s="13">
        <f t="shared" si="3"/>
        <v>0.007343202188647526</v>
      </c>
      <c r="S47">
        <v>16536.54</v>
      </c>
      <c r="T47">
        <f t="shared" si="10"/>
        <v>0.010246926929935736</v>
      </c>
      <c r="U47">
        <f t="shared" si="11"/>
        <v>0.00010830267708639817</v>
      </c>
      <c r="V47" s="13">
        <f t="shared" si="4"/>
        <v>0.010406857214663712</v>
      </c>
    </row>
    <row r="48" spans="2:22" ht="15">
      <c r="B48" s="2">
        <v>46</v>
      </c>
      <c r="C48" s="1">
        <v>39006</v>
      </c>
      <c r="D48">
        <v>11980.59</v>
      </c>
      <c r="E48">
        <f t="shared" si="0"/>
        <v>0.0016788581757801236</v>
      </c>
      <c r="F48">
        <f t="shared" si="5"/>
        <v>2.9207238339582977E-05</v>
      </c>
      <c r="G48" s="13">
        <f t="shared" si="1"/>
        <v>0.005404372150359649</v>
      </c>
      <c r="I48">
        <v>6172.4</v>
      </c>
      <c r="J48">
        <f t="shared" si="6"/>
        <v>0.0024523736053139286</v>
      </c>
      <c r="K48">
        <f t="shared" si="7"/>
        <v>5.019465701024084E-05</v>
      </c>
      <c r="L48" s="13">
        <f t="shared" si="2"/>
        <v>0.007084818770458482</v>
      </c>
      <c r="N48">
        <v>5361.97</v>
      </c>
      <c r="O48">
        <f t="shared" si="8"/>
        <v>0.0016326591609179303</v>
      </c>
      <c r="P48">
        <f t="shared" si="9"/>
        <v>5.083036063766737E-05</v>
      </c>
      <c r="Q48" s="13">
        <f t="shared" si="3"/>
        <v>0.007129541404443021</v>
      </c>
      <c r="S48">
        <v>16692.76</v>
      </c>
      <c r="T48">
        <f t="shared" si="10"/>
        <v>0.009446958069825824</v>
      </c>
      <c r="U48">
        <f t="shared" si="11"/>
        <v>0.00010810448715166081</v>
      </c>
      <c r="V48" s="13">
        <f t="shared" si="4"/>
        <v>0.010397330770522828</v>
      </c>
    </row>
    <row r="49" spans="2:22" ht="15">
      <c r="B49" s="2">
        <v>47</v>
      </c>
      <c r="C49" s="1">
        <v>39007</v>
      </c>
      <c r="D49">
        <v>11950.02</v>
      </c>
      <c r="E49">
        <f t="shared" si="0"/>
        <v>-0.0025516272570883162</v>
      </c>
      <c r="F49">
        <f t="shared" si="5"/>
        <v>2.7623917925671023E-05</v>
      </c>
      <c r="G49" s="13">
        <f t="shared" si="1"/>
        <v>0.005255846071344843</v>
      </c>
      <c r="I49">
        <v>6108.6</v>
      </c>
      <c r="J49">
        <f t="shared" si="6"/>
        <v>-0.010336335947119317</v>
      </c>
      <c r="K49">
        <f t="shared" si="7"/>
        <v>4.754382576762882E-05</v>
      </c>
      <c r="L49" s="13">
        <f t="shared" si="2"/>
        <v>0.006895203098359672</v>
      </c>
      <c r="N49">
        <v>5302.99</v>
      </c>
      <c r="O49">
        <f t="shared" si="8"/>
        <v>-0.010999688547306395</v>
      </c>
      <c r="P49">
        <f t="shared" si="9"/>
        <v>4.794047355555108E-05</v>
      </c>
      <c r="Q49" s="13">
        <f t="shared" si="3"/>
        <v>0.006923905946469166</v>
      </c>
      <c r="S49">
        <v>16611.59</v>
      </c>
      <c r="T49">
        <f t="shared" si="10"/>
        <v>-0.004862587133583557</v>
      </c>
      <c r="U49">
        <f t="shared" si="11"/>
        <v>0.000106972918928944</v>
      </c>
      <c r="V49" s="13">
        <f t="shared" si="4"/>
        <v>0.010342771336974631</v>
      </c>
    </row>
    <row r="50" spans="2:22" ht="15">
      <c r="B50" s="2">
        <v>48</v>
      </c>
      <c r="C50" s="1">
        <v>39008</v>
      </c>
      <c r="D50">
        <v>11992.68</v>
      </c>
      <c r="E50">
        <f t="shared" si="0"/>
        <v>0.0035698685023121176</v>
      </c>
      <c r="F50">
        <f t="shared" si="5"/>
        <v>2.6357130949677722E-05</v>
      </c>
      <c r="G50" s="13">
        <f t="shared" si="1"/>
        <v>0.0051339196477621</v>
      </c>
      <c r="I50">
        <v>6150.4</v>
      </c>
      <c r="J50">
        <f t="shared" si="6"/>
        <v>0.006842811773565018</v>
      </c>
      <c r="K50">
        <f t="shared" si="7"/>
        <v>5.110158667027375E-05</v>
      </c>
      <c r="L50" s="13">
        <f t="shared" si="2"/>
        <v>0.00714853737979132</v>
      </c>
      <c r="N50">
        <v>5361.29</v>
      </c>
      <c r="O50">
        <f t="shared" si="8"/>
        <v>0.010993797838577894</v>
      </c>
      <c r="P50">
        <f t="shared" si="9"/>
        <v>5.232363403048263E-05</v>
      </c>
      <c r="Q50" s="13">
        <f t="shared" si="3"/>
        <v>0.007233507726579313</v>
      </c>
      <c r="S50">
        <v>16653</v>
      </c>
      <c r="T50">
        <f t="shared" si="10"/>
        <v>0.0024928378318992855</v>
      </c>
      <c r="U50">
        <f t="shared" si="11"/>
        <v>0.0001019732290111089</v>
      </c>
      <c r="V50" s="13">
        <f t="shared" si="4"/>
        <v>0.01009817948994317</v>
      </c>
    </row>
    <row r="51" spans="2:22" ht="15">
      <c r="B51" s="2">
        <v>49</v>
      </c>
      <c r="C51" s="1">
        <v>39009</v>
      </c>
      <c r="D51">
        <v>12011.73</v>
      </c>
      <c r="E51">
        <f t="shared" si="0"/>
        <v>0.0015884689660692415</v>
      </c>
      <c r="F51">
        <f t="shared" si="5"/>
        <v>2.554034076012507E-05</v>
      </c>
      <c r="G51" s="13">
        <f t="shared" si="1"/>
        <v>0.0050537452211330425</v>
      </c>
      <c r="I51">
        <v>6156</v>
      </c>
      <c r="J51">
        <f t="shared" si="6"/>
        <v>0.0009105098855359593</v>
      </c>
      <c r="K51">
        <f t="shared" si="7"/>
        <v>5.0844935848163723E-05</v>
      </c>
      <c r="L51" s="13">
        <f t="shared" si="2"/>
        <v>0.007130563501446693</v>
      </c>
      <c r="N51">
        <v>5359.74</v>
      </c>
      <c r="O51">
        <f t="shared" si="8"/>
        <v>-0.00028910952401384405</v>
      </c>
      <c r="P51">
        <f t="shared" si="9"/>
        <v>5.643603144358487E-05</v>
      </c>
      <c r="Q51" s="13">
        <f t="shared" si="3"/>
        <v>0.007512391859027647</v>
      </c>
      <c r="S51">
        <v>16551.36</v>
      </c>
      <c r="T51">
        <f t="shared" si="10"/>
        <v>-0.006103404791929347</v>
      </c>
      <c r="U51">
        <f t="shared" si="11"/>
        <v>9.622768969781127E-05</v>
      </c>
      <c r="V51" s="13">
        <f t="shared" si="4"/>
        <v>0.009809571330991546</v>
      </c>
    </row>
    <row r="52" spans="2:22" ht="15">
      <c r="B52" s="2">
        <v>50</v>
      </c>
      <c r="C52" s="1">
        <v>39010</v>
      </c>
      <c r="D52">
        <v>12002.37</v>
      </c>
      <c r="E52">
        <f t="shared" si="0"/>
        <v>-0.0007792382945669578</v>
      </c>
      <c r="F52">
        <f t="shared" si="5"/>
        <v>2.4159314333887468E-05</v>
      </c>
      <c r="G52" s="13">
        <f t="shared" si="1"/>
        <v>0.004915212542086809</v>
      </c>
      <c r="I52">
        <v>6155.2</v>
      </c>
      <c r="J52">
        <f t="shared" si="6"/>
        <v>-0.00012995451591945776</v>
      </c>
      <c r="K52">
        <f t="shared" si="7"/>
        <v>4.7843981392373416E-05</v>
      </c>
      <c r="L52" s="13">
        <f t="shared" si="2"/>
        <v>0.00691693439266077</v>
      </c>
      <c r="N52">
        <v>5375.35</v>
      </c>
      <c r="O52">
        <f t="shared" si="8"/>
        <v>0.0029124547086240345</v>
      </c>
      <c r="P52">
        <f t="shared" si="9"/>
        <v>5.305488461598231E-05</v>
      </c>
      <c r="Q52" s="13">
        <f t="shared" si="3"/>
        <v>0.00728387840480484</v>
      </c>
      <c r="S52">
        <v>16651.63</v>
      </c>
      <c r="T52">
        <f t="shared" si="10"/>
        <v>0.006058112445140486</v>
      </c>
      <c r="U52">
        <f t="shared" si="11"/>
        <v>9.268912131919137E-05</v>
      </c>
      <c r="V52" s="13">
        <f t="shared" si="4"/>
        <v>0.00962751895969005</v>
      </c>
    </row>
    <row r="53" spans="2:22" ht="15">
      <c r="B53" s="2">
        <v>51</v>
      </c>
      <c r="C53" s="1">
        <v>39013</v>
      </c>
      <c r="D53">
        <v>12116.91</v>
      </c>
      <c r="E53">
        <f t="shared" si="0"/>
        <v>0.00954311523474106</v>
      </c>
      <c r="F53">
        <f t="shared" si="5"/>
        <v>2.27461882130374E-05</v>
      </c>
      <c r="G53" s="13">
        <f t="shared" si="1"/>
        <v>0.004769296406498279</v>
      </c>
      <c r="I53">
        <v>6166.1</v>
      </c>
      <c r="J53">
        <f t="shared" si="6"/>
        <v>0.0017708604107097327</v>
      </c>
      <c r="K53">
        <f t="shared" si="7"/>
        <v>4.4974355799403476E-05</v>
      </c>
      <c r="L53" s="13">
        <f t="shared" si="2"/>
        <v>0.006706292254249249</v>
      </c>
      <c r="N53">
        <v>5411.81</v>
      </c>
      <c r="O53">
        <f t="shared" si="8"/>
        <v>0.006782814142334924</v>
      </c>
      <c r="P53">
        <f t="shared" si="9"/>
        <v>5.038053508481055E-05</v>
      </c>
      <c r="Q53" s="13">
        <f t="shared" si="3"/>
        <v>0.007097924702672644</v>
      </c>
      <c r="S53">
        <v>16788.82</v>
      </c>
      <c r="T53">
        <f t="shared" si="10"/>
        <v>0.008238833075200366</v>
      </c>
      <c r="U53">
        <f t="shared" si="11"/>
        <v>8.932981762391784E-05</v>
      </c>
      <c r="V53" s="13">
        <f t="shared" si="4"/>
        <v>0.009451445266408617</v>
      </c>
    </row>
    <row r="54" spans="2:22" ht="15">
      <c r="B54" s="2">
        <v>52</v>
      </c>
      <c r="C54" s="1">
        <v>39014</v>
      </c>
      <c r="D54">
        <v>12127.88</v>
      </c>
      <c r="E54">
        <f t="shared" si="0"/>
        <v>0.0009053463300461376</v>
      </c>
      <c r="F54">
        <f t="shared" si="5"/>
        <v>2.6845679823267973E-05</v>
      </c>
      <c r="G54" s="13">
        <f t="shared" si="1"/>
        <v>0.00518128167766123</v>
      </c>
      <c r="I54">
        <v>6182.5</v>
      </c>
      <c r="J54">
        <f t="shared" si="6"/>
        <v>0.0026597038646793978</v>
      </c>
      <c r="K54">
        <f t="shared" si="7"/>
        <v>4.2464051247092404E-05</v>
      </c>
      <c r="L54" s="13">
        <f t="shared" si="2"/>
        <v>0.006516444678434124</v>
      </c>
      <c r="N54">
        <v>5404.54</v>
      </c>
      <c r="O54">
        <f t="shared" si="8"/>
        <v>-0.0013433583218923865</v>
      </c>
      <c r="P54">
        <f t="shared" si="9"/>
        <v>5.0118097041089435E-05</v>
      </c>
      <c r="Q54" s="13">
        <f t="shared" si="3"/>
        <v>0.00707941360856176</v>
      </c>
      <c r="S54">
        <v>16780.47</v>
      </c>
      <c r="T54">
        <f t="shared" si="10"/>
        <v>-0.0004973547872928857</v>
      </c>
      <c r="U54">
        <f t="shared" si="11"/>
        <v>8.80427307929437E-05</v>
      </c>
      <c r="V54" s="13">
        <f t="shared" si="4"/>
        <v>0.00938310880214781</v>
      </c>
    </row>
    <row r="55" spans="2:22" ht="15">
      <c r="B55" s="2">
        <v>53</v>
      </c>
      <c r="C55" s="1">
        <v>39015</v>
      </c>
      <c r="D55">
        <v>12134.68</v>
      </c>
      <c r="E55">
        <f t="shared" si="0"/>
        <v>0.0005606915635709697</v>
      </c>
      <c r="F55">
        <f t="shared" si="5"/>
        <v>2.5284118152511575E-05</v>
      </c>
      <c r="G55" s="13">
        <f t="shared" si="1"/>
        <v>0.00502833154759226</v>
      </c>
      <c r="I55">
        <v>6214.6</v>
      </c>
      <c r="J55">
        <f t="shared" si="6"/>
        <v>0.00519207440355849</v>
      </c>
      <c r="K55">
        <f t="shared" si="7"/>
        <v>4.034064965113429E-05</v>
      </c>
      <c r="L55" s="13">
        <f t="shared" si="2"/>
        <v>0.006351428945610136</v>
      </c>
      <c r="N55">
        <v>5422.28</v>
      </c>
      <c r="O55">
        <f t="shared" si="8"/>
        <v>0.003282425516325123</v>
      </c>
      <c r="P55">
        <f t="shared" si="9"/>
        <v>4.7219287913483924E-05</v>
      </c>
      <c r="Q55" s="13">
        <f t="shared" si="3"/>
        <v>0.006871629203724828</v>
      </c>
      <c r="S55">
        <v>16699.3</v>
      </c>
      <c r="T55">
        <f t="shared" si="10"/>
        <v>-0.004837170830137767</v>
      </c>
      <c r="U55">
        <f t="shared" si="11"/>
        <v>8.277500865243366E-05</v>
      </c>
      <c r="V55" s="13">
        <f t="shared" si="4"/>
        <v>0.009098077195343732</v>
      </c>
    </row>
    <row r="56" spans="2:22" ht="15">
      <c r="B56" s="2">
        <v>54</v>
      </c>
      <c r="C56" s="1">
        <v>39016</v>
      </c>
      <c r="D56">
        <v>12163.66</v>
      </c>
      <c r="E56">
        <f t="shared" si="0"/>
        <v>0.002388196474896706</v>
      </c>
      <c r="F56">
        <f t="shared" si="5"/>
        <v>2.378593356512846E-05</v>
      </c>
      <c r="G56" s="13">
        <f t="shared" si="1"/>
        <v>0.004877082484962548</v>
      </c>
      <c r="I56">
        <v>6184.8</v>
      </c>
      <c r="J56">
        <f t="shared" si="6"/>
        <v>-0.004795159785022395</v>
      </c>
      <c r="K56">
        <f t="shared" si="7"/>
        <v>3.953766886879147E-05</v>
      </c>
      <c r="L56" s="13">
        <f t="shared" si="2"/>
        <v>0.006287898605161463</v>
      </c>
      <c r="N56">
        <v>5433.79</v>
      </c>
      <c r="O56">
        <f t="shared" si="8"/>
        <v>0.0021227232824568665</v>
      </c>
      <c r="P56">
        <f t="shared" si="9"/>
        <v>4.503258967488822E-05</v>
      </c>
      <c r="Q56" s="13">
        <f t="shared" si="3"/>
        <v>0.006710632583809683</v>
      </c>
      <c r="S56">
        <v>16811.6</v>
      </c>
      <c r="T56">
        <f t="shared" si="10"/>
        <v>0.006724832777421765</v>
      </c>
      <c r="U56">
        <f t="shared" si="11"/>
        <v>7.921240143168378E-05</v>
      </c>
      <c r="V56" s="13">
        <f t="shared" si="4"/>
        <v>0.008900134910869823</v>
      </c>
    </row>
    <row r="57" spans="2:22" ht="15">
      <c r="B57" s="2">
        <v>55</v>
      </c>
      <c r="C57" s="1">
        <v>39017</v>
      </c>
      <c r="D57">
        <v>12090.26</v>
      </c>
      <c r="E57">
        <f t="shared" si="0"/>
        <v>-0.006034367945174366</v>
      </c>
      <c r="F57">
        <f t="shared" si="5"/>
        <v>2.2700986495383292E-05</v>
      </c>
      <c r="G57" s="13">
        <f t="shared" si="1"/>
        <v>0.0047645552253471985</v>
      </c>
      <c r="I57">
        <v>6160.9</v>
      </c>
      <c r="J57">
        <f t="shared" si="6"/>
        <v>-0.003864312508084424</v>
      </c>
      <c r="K57">
        <f t="shared" si="7"/>
        <v>3.854502217849774E-05</v>
      </c>
      <c r="L57" s="13">
        <f t="shared" si="2"/>
        <v>0.00620846375349794</v>
      </c>
      <c r="N57">
        <v>5396.03</v>
      </c>
      <c r="O57">
        <f t="shared" si="8"/>
        <v>-0.006949109185301644</v>
      </c>
      <c r="P57">
        <f t="shared" si="9"/>
        <v>4.260099154242799E-05</v>
      </c>
      <c r="Q57" s="13">
        <f t="shared" si="3"/>
        <v>0.006526943506912557</v>
      </c>
      <c r="S57">
        <v>16669.07</v>
      </c>
      <c r="T57">
        <f t="shared" si="10"/>
        <v>-0.008478074662732807</v>
      </c>
      <c r="U57">
        <f t="shared" si="11"/>
        <v>7.717305989883992E-05</v>
      </c>
      <c r="V57" s="13">
        <f t="shared" si="4"/>
        <v>0.008784819855798974</v>
      </c>
    </row>
    <row r="58" spans="2:22" ht="15">
      <c r="B58" s="2">
        <v>56</v>
      </c>
      <c r="C58" s="1">
        <v>39020</v>
      </c>
      <c r="D58">
        <v>12086.49</v>
      </c>
      <c r="E58">
        <f t="shared" si="0"/>
        <v>-0.0003118212511559252</v>
      </c>
      <c r="F58">
        <f t="shared" si="5"/>
        <v>2.3523743095525168E-05</v>
      </c>
      <c r="G58" s="13">
        <f t="shared" si="1"/>
        <v>0.0048501281524847535</v>
      </c>
      <c r="I58">
        <v>6126.8</v>
      </c>
      <c r="J58">
        <f t="shared" si="6"/>
        <v>-0.00553490561443936</v>
      </c>
      <c r="K58">
        <f t="shared" si="7"/>
        <v>3.712829551739614E-05</v>
      </c>
      <c r="L58" s="13">
        <f t="shared" si="2"/>
        <v>0.006093299230908994</v>
      </c>
      <c r="N58">
        <v>5362.23</v>
      </c>
      <c r="O58">
        <f t="shared" si="8"/>
        <v>-0.0062638643595384355</v>
      </c>
      <c r="P58">
        <f t="shared" si="9"/>
        <v>4.294233915803693E-05</v>
      </c>
      <c r="Q58" s="13">
        <f t="shared" si="3"/>
        <v>0.006553040451426875</v>
      </c>
      <c r="S58">
        <v>16351.85</v>
      </c>
      <c r="T58">
        <f t="shared" si="10"/>
        <v>-0.01903045580827241</v>
      </c>
      <c r="U58">
        <f t="shared" si="11"/>
        <v>7.685534130412184E-05</v>
      </c>
      <c r="V58" s="13">
        <f t="shared" si="4"/>
        <v>0.008766717818210064</v>
      </c>
    </row>
    <row r="59" spans="2:22" ht="15">
      <c r="B59" s="2">
        <v>57</v>
      </c>
      <c r="C59" s="1">
        <v>39021</v>
      </c>
      <c r="D59">
        <v>12080.73</v>
      </c>
      <c r="E59">
        <f t="shared" si="0"/>
        <v>-0.0004765651566335817</v>
      </c>
      <c r="F59">
        <f t="shared" si="5"/>
        <v>2.2118152459354004E-05</v>
      </c>
      <c r="G59" s="13">
        <f t="shared" si="1"/>
        <v>0.004702993988870707</v>
      </c>
      <c r="I59">
        <v>6129.2</v>
      </c>
      <c r="J59">
        <f t="shared" si="6"/>
        <v>0.00039172161650447804</v>
      </c>
      <c r="K59">
        <f t="shared" si="7"/>
        <v>3.673870859599751E-05</v>
      </c>
      <c r="L59" s="13">
        <f t="shared" si="2"/>
        <v>0.006061246455639097</v>
      </c>
      <c r="N59">
        <v>5348.73</v>
      </c>
      <c r="O59">
        <f t="shared" si="8"/>
        <v>-0.0025176092782293936</v>
      </c>
      <c r="P59">
        <f t="shared" si="9"/>
        <v>4.271995861143647E-05</v>
      </c>
      <c r="Q59" s="13">
        <f t="shared" si="3"/>
        <v>0.006536050689172818</v>
      </c>
      <c r="S59">
        <v>16399.39</v>
      </c>
      <c r="T59">
        <f t="shared" si="10"/>
        <v>0.0029073162975442567</v>
      </c>
      <c r="U59">
        <f t="shared" si="11"/>
        <v>9.397351572211108E-05</v>
      </c>
      <c r="V59" s="13">
        <f t="shared" si="4"/>
        <v>0.009693993796269475</v>
      </c>
    </row>
    <row r="60" spans="2:22" ht="15">
      <c r="B60" s="2">
        <v>58</v>
      </c>
      <c r="C60" s="1">
        <v>39022</v>
      </c>
      <c r="D60">
        <v>12031.02</v>
      </c>
      <c r="E60">
        <f t="shared" si="0"/>
        <v>-0.0041148175648325165</v>
      </c>
      <c r="F60">
        <f t="shared" si="5"/>
        <v>2.0804690172703794E-05</v>
      </c>
      <c r="G60" s="13">
        <f t="shared" si="1"/>
        <v>0.004561215865611251</v>
      </c>
      <c r="I60">
        <v>6149.6</v>
      </c>
      <c r="J60">
        <f t="shared" si="6"/>
        <v>0.00332832996149588</v>
      </c>
      <c r="K60">
        <f t="shared" si="7"/>
        <v>3.454359282972787E-05</v>
      </c>
      <c r="L60" s="13">
        <f t="shared" si="2"/>
        <v>0.005877379758848995</v>
      </c>
      <c r="N60">
        <v>5370.86</v>
      </c>
      <c r="O60">
        <f t="shared" si="8"/>
        <v>0.0041374307545903625</v>
      </c>
      <c r="P60">
        <f t="shared" si="9"/>
        <v>4.053706248341988E-05</v>
      </c>
      <c r="Q60" s="13">
        <f t="shared" si="3"/>
        <v>0.006366872268502006</v>
      </c>
      <c r="S60">
        <v>16375.26</v>
      </c>
      <c r="T60">
        <f t="shared" si="10"/>
        <v>-0.001471396192175392</v>
      </c>
      <c r="U60">
        <f t="shared" si="11"/>
        <v>8.884225406202241E-05</v>
      </c>
      <c r="V60" s="13">
        <f t="shared" si="4"/>
        <v>0.009425616906177676</v>
      </c>
    </row>
    <row r="61" spans="2:22" ht="15">
      <c r="B61" s="2">
        <v>59</v>
      </c>
      <c r="C61" s="1">
        <v>39023</v>
      </c>
      <c r="D61">
        <v>12018.54</v>
      </c>
      <c r="E61">
        <f t="shared" si="0"/>
        <v>-0.0010373185315957884</v>
      </c>
      <c r="F61">
        <f t="shared" si="5"/>
        <v>2.0572312177852818E-05</v>
      </c>
      <c r="G61" s="13">
        <f t="shared" si="1"/>
        <v>0.004535671083517059</v>
      </c>
      <c r="I61">
        <v>6149.3</v>
      </c>
      <c r="J61">
        <f t="shared" si="6"/>
        <v>-4.878366072593045E-05</v>
      </c>
      <c r="K61">
        <f t="shared" si="7"/>
        <v>3.313564407989967E-05</v>
      </c>
      <c r="L61" s="13">
        <f t="shared" si="2"/>
        <v>0.005756356840910722</v>
      </c>
      <c r="N61">
        <v>5310.07</v>
      </c>
      <c r="O61">
        <f t="shared" si="8"/>
        <v>-0.011318485307753314</v>
      </c>
      <c r="P61">
        <f t="shared" si="9"/>
        <v>3.91319387293565E-05</v>
      </c>
      <c r="Q61" s="13">
        <f t="shared" si="3"/>
        <v>0.006255552631810918</v>
      </c>
      <c r="S61">
        <v>16350.02</v>
      </c>
      <c r="T61">
        <f t="shared" si="10"/>
        <v>-0.0015413495724647902</v>
      </c>
      <c r="U61">
        <f t="shared" si="11"/>
        <v>8.364161922356196E-05</v>
      </c>
      <c r="V61" s="13">
        <f t="shared" si="4"/>
        <v>0.009145579217499675</v>
      </c>
    </row>
    <row r="62" spans="2:22" ht="15">
      <c r="B62" s="2">
        <v>60</v>
      </c>
      <c r="C62" s="1">
        <v>39027</v>
      </c>
      <c r="D62">
        <v>12105.55</v>
      </c>
      <c r="E62">
        <f t="shared" si="0"/>
        <v>0.007239648077054151</v>
      </c>
      <c r="F62">
        <f t="shared" si="5"/>
        <v>1.9402535231341173E-05</v>
      </c>
      <c r="G62" s="13">
        <f t="shared" si="1"/>
        <v>0.004404830897019904</v>
      </c>
      <c r="I62">
        <v>6224.5</v>
      </c>
      <c r="J62">
        <f t="shared" si="6"/>
        <v>0.012229034199014492</v>
      </c>
      <c r="K62">
        <f t="shared" si="7"/>
        <v>3.114764822583892E-05</v>
      </c>
      <c r="L62" s="13">
        <f t="shared" si="2"/>
        <v>0.005581007814529462</v>
      </c>
      <c r="N62">
        <v>5402.36</v>
      </c>
      <c r="O62">
        <f t="shared" si="8"/>
        <v>0.01738018519529874</v>
      </c>
      <c r="P62">
        <f t="shared" si="9"/>
        <v>4.447050898530477E-05</v>
      </c>
      <c r="Q62" s="13">
        <f t="shared" si="3"/>
        <v>0.006668621220710078</v>
      </c>
      <c r="S62">
        <v>16364.76</v>
      </c>
      <c r="T62">
        <f t="shared" si="10"/>
        <v>0.000901527949201272</v>
      </c>
      <c r="U62">
        <f t="shared" si="11"/>
        <v>7.876566758042049E-05</v>
      </c>
      <c r="V62" s="13">
        <f t="shared" si="4"/>
        <v>0.008875002398896605</v>
      </c>
    </row>
    <row r="63" spans="2:22" ht="15">
      <c r="B63" s="2">
        <v>61</v>
      </c>
      <c r="C63" s="1">
        <v>39028</v>
      </c>
      <c r="D63">
        <v>12156.77</v>
      </c>
      <c r="E63">
        <f t="shared" si="0"/>
        <v>0.004231117132224572</v>
      </c>
      <c r="F63">
        <f t="shared" si="5"/>
        <v>2.1383133374236333E-05</v>
      </c>
      <c r="G63" s="13">
        <f t="shared" si="1"/>
        <v>0.004624190023586437</v>
      </c>
      <c r="I63">
        <v>6244</v>
      </c>
      <c r="J63">
        <f t="shared" si="6"/>
        <v>0.0031327817495381154</v>
      </c>
      <c r="K63">
        <f t="shared" si="7"/>
        <v>3.825174597872855E-05</v>
      </c>
      <c r="L63" s="13">
        <f t="shared" si="2"/>
        <v>0.006184799590829807</v>
      </c>
      <c r="N63">
        <v>5437.78</v>
      </c>
      <c r="O63">
        <f t="shared" si="8"/>
        <v>0.006556393872307672</v>
      </c>
      <c r="P63">
        <f t="shared" si="9"/>
        <v>5.9926528691559385E-05</v>
      </c>
      <c r="Q63" s="13">
        <f t="shared" si="3"/>
        <v>0.007741222687118579</v>
      </c>
      <c r="S63">
        <v>16393.41</v>
      </c>
      <c r="T63">
        <f t="shared" si="10"/>
        <v>0.0017507131176992291</v>
      </c>
      <c r="U63">
        <f t="shared" si="11"/>
        <v>7.408849268418671E-05</v>
      </c>
      <c r="V63" s="13">
        <f t="shared" si="4"/>
        <v>0.008607467263033112</v>
      </c>
    </row>
    <row r="64" spans="2:22" ht="15">
      <c r="B64" s="2">
        <v>62</v>
      </c>
      <c r="C64" s="1">
        <v>39029</v>
      </c>
      <c r="D64">
        <v>12176.54</v>
      </c>
      <c r="E64">
        <f t="shared" si="0"/>
        <v>0.0016262543422307435</v>
      </c>
      <c r="F64">
        <f t="shared" si="5"/>
        <v>2.117428650297841E-05</v>
      </c>
      <c r="G64" s="13">
        <f t="shared" si="1"/>
        <v>0.004601552618734074</v>
      </c>
      <c r="I64">
        <v>6239</v>
      </c>
      <c r="J64">
        <f t="shared" si="6"/>
        <v>-0.0008007687379884689</v>
      </c>
      <c r="K64">
        <f t="shared" si="7"/>
        <v>3.654550050941918E-05</v>
      </c>
      <c r="L64" s="13">
        <f t="shared" si="2"/>
        <v>0.006045287462926737</v>
      </c>
      <c r="N64">
        <v>5437.16</v>
      </c>
      <c r="O64">
        <f t="shared" si="8"/>
        <v>-0.00011401711727945796</v>
      </c>
      <c r="P64">
        <f t="shared" si="9"/>
        <v>5.891011500659584E-05</v>
      </c>
      <c r="Q64" s="13">
        <f t="shared" si="3"/>
        <v>0.007675292502999208</v>
      </c>
      <c r="S64">
        <v>16215.74</v>
      </c>
      <c r="T64">
        <f t="shared" si="10"/>
        <v>-0.010837891567404223</v>
      </c>
      <c r="U64">
        <f t="shared" si="11"/>
        <v>6.982708290836456E-05</v>
      </c>
      <c r="V64" s="13">
        <f t="shared" si="4"/>
        <v>0.008356260102962603</v>
      </c>
    </row>
    <row r="65" spans="2:22" ht="15">
      <c r="B65" s="2">
        <v>63</v>
      </c>
      <c r="C65" s="1">
        <v>39030</v>
      </c>
      <c r="D65">
        <v>12103.3</v>
      </c>
      <c r="E65">
        <f t="shared" si="0"/>
        <v>-0.006014844939531394</v>
      </c>
      <c r="F65">
        <f t="shared" si="5"/>
        <v>2.0062511503937163E-05</v>
      </c>
      <c r="G65" s="13">
        <f t="shared" si="1"/>
        <v>0.004479119500966363</v>
      </c>
      <c r="I65">
        <v>6231.5</v>
      </c>
      <c r="J65">
        <f t="shared" si="6"/>
        <v>-0.0012021157236736656</v>
      </c>
      <c r="K65">
        <f t="shared" si="7"/>
        <v>3.43912443131584E-05</v>
      </c>
      <c r="L65" s="13">
        <f t="shared" si="2"/>
        <v>0.005864404855836472</v>
      </c>
      <c r="N65">
        <v>5448.6</v>
      </c>
      <c r="O65">
        <f t="shared" si="8"/>
        <v>0.0021040396089135704</v>
      </c>
      <c r="P65">
        <f t="shared" si="9"/>
        <v>5.5376288100382045E-05</v>
      </c>
      <c r="Q65" s="13">
        <f t="shared" si="3"/>
        <v>0.007441524581722622</v>
      </c>
      <c r="S65">
        <v>16198.57</v>
      </c>
      <c r="T65">
        <f t="shared" si="10"/>
        <v>-0.0010588477614959337</v>
      </c>
      <c r="U65">
        <f t="shared" si="11"/>
        <v>7.268505155147138E-05</v>
      </c>
      <c r="V65" s="13">
        <f t="shared" si="4"/>
        <v>0.008525552858992277</v>
      </c>
    </row>
    <row r="66" spans="2:22" ht="15">
      <c r="B66" s="2">
        <v>64</v>
      </c>
      <c r="C66" s="1">
        <v>39031</v>
      </c>
      <c r="D66">
        <v>12108.43</v>
      </c>
      <c r="E66">
        <f t="shared" si="0"/>
        <v>0.00042385134632711894</v>
      </c>
      <c r="F66">
        <f t="shared" si="5"/>
        <v>2.1029462392497316E-05</v>
      </c>
      <c r="G66" s="13">
        <f t="shared" si="1"/>
        <v>0.0045857891788107005</v>
      </c>
      <c r="I66">
        <v>6208.4</v>
      </c>
      <c r="J66">
        <f t="shared" si="6"/>
        <v>-0.0037069726390115323</v>
      </c>
      <c r="K66">
        <f t="shared" si="7"/>
        <v>3.24144745871551E-05</v>
      </c>
      <c r="L66" s="13">
        <f t="shared" si="2"/>
        <v>0.005693371109207189</v>
      </c>
      <c r="N66">
        <v>5447.5</v>
      </c>
      <c r="O66">
        <f t="shared" si="8"/>
        <v>-0.00020188672319501591</v>
      </c>
      <c r="P66">
        <f t="shared" si="9"/>
        <v>5.231932977491175E-05</v>
      </c>
      <c r="Q66" s="13">
        <f t="shared" si="3"/>
        <v>0.007233210198446589</v>
      </c>
      <c r="S66">
        <v>16112.43</v>
      </c>
      <c r="T66">
        <f t="shared" si="10"/>
        <v>-0.0053177533572407575</v>
      </c>
      <c r="U66">
        <f t="shared" si="11"/>
        <v>6.83912179733046E-05</v>
      </c>
      <c r="V66" s="13">
        <f t="shared" si="4"/>
        <v>0.008269898304894965</v>
      </c>
    </row>
    <row r="67" spans="2:22" ht="15">
      <c r="B67" s="2">
        <v>65</v>
      </c>
      <c r="C67" s="1">
        <v>39034</v>
      </c>
      <c r="D67">
        <v>12131.88</v>
      </c>
      <c r="E67">
        <f aca="true" t="shared" si="12" ref="E67:E130">(D67-D66)/D66</f>
        <v>0.0019366672640465286</v>
      </c>
      <c r="F67">
        <f t="shared" si="5"/>
        <v>1.9778473646774473E-05</v>
      </c>
      <c r="G67" s="13">
        <f t="shared" si="1"/>
        <v>0.004447299590400277</v>
      </c>
      <c r="I67">
        <v>6194.2</v>
      </c>
      <c r="J67">
        <f t="shared" si="6"/>
        <v>-0.002287223761355554</v>
      </c>
      <c r="K67">
        <f t="shared" si="7"/>
        <v>3.1294104880708606E-05</v>
      </c>
      <c r="L67" s="13">
        <f t="shared" si="2"/>
        <v>0.0055941134132862025</v>
      </c>
      <c r="N67">
        <v>5490.56</v>
      </c>
      <c r="O67">
        <f t="shared" si="8"/>
        <v>0.007904543368517742</v>
      </c>
      <c r="P67">
        <f t="shared" si="9"/>
        <v>4.918261548335718E-05</v>
      </c>
      <c r="Q67" s="13">
        <f t="shared" si="3"/>
        <v>0.007013031832478531</v>
      </c>
      <c r="S67">
        <v>16022.49</v>
      </c>
      <c r="T67">
        <f t="shared" si="10"/>
        <v>-0.005582025802439514</v>
      </c>
      <c r="U67">
        <f t="shared" si="11"/>
        <v>6.598445494101304E-05</v>
      </c>
      <c r="V67" s="13">
        <f t="shared" si="4"/>
        <v>0.008123081616050219</v>
      </c>
    </row>
    <row r="68" spans="2:22" ht="15">
      <c r="B68" s="2">
        <v>66</v>
      </c>
      <c r="C68" s="1">
        <v>39035</v>
      </c>
      <c r="D68">
        <v>12218.01</v>
      </c>
      <c r="E68">
        <f t="shared" si="12"/>
        <v>0.0070994767505119585</v>
      </c>
      <c r="F68">
        <f t="shared" si="5"/>
        <v>1.881680603346577E-05</v>
      </c>
      <c r="G68" s="13">
        <f aca="true" t="shared" si="13" ref="G68:G131">SQRT(F68)</f>
        <v>0.0043378342561081985</v>
      </c>
      <c r="I68">
        <v>6186.6</v>
      </c>
      <c r="J68">
        <f t="shared" si="6"/>
        <v>-0.0012269542475217873</v>
      </c>
      <c r="K68">
        <f t="shared" si="7"/>
        <v>2.9730342139936654E-05</v>
      </c>
      <c r="L68" s="13">
        <f aca="true" t="shared" si="14" ref="L68:L131">SQRT(K68)</f>
        <v>0.005452553726460351</v>
      </c>
      <c r="N68">
        <v>5476.28</v>
      </c>
      <c r="O68">
        <f t="shared" si="8"/>
        <v>-0.0026008276022847676</v>
      </c>
      <c r="P68">
        <f t="shared" si="9"/>
        <v>4.998056690624242E-05</v>
      </c>
      <c r="Q68" s="13">
        <f aca="true" t="shared" si="15" ref="Q68:Q131">SQRT(P68)</f>
        <v>0.0070696935510842634</v>
      </c>
      <c r="S68">
        <v>16289.55</v>
      </c>
      <c r="T68">
        <f t="shared" si="10"/>
        <v>0.01666782129369402</v>
      </c>
      <c r="U68">
        <f t="shared" si="11"/>
        <v>6.389492836809829E-05</v>
      </c>
      <c r="V68" s="13">
        <f aca="true" t="shared" si="16" ref="V68:V131">SQRT(U68)</f>
        <v>0.007993430325467177</v>
      </c>
    </row>
    <row r="69" spans="2:22" ht="15">
      <c r="B69" s="2">
        <v>67</v>
      </c>
      <c r="C69" s="1">
        <v>39036</v>
      </c>
      <c r="D69">
        <v>12251.71</v>
      </c>
      <c r="E69">
        <f t="shared" si="12"/>
        <v>0.00275822331132475</v>
      </c>
      <c r="F69">
        <f aca="true" t="shared" si="17" ref="F69:F132">$A$2*F68+(1-$A$2)*E68*E68</f>
        <v>2.0711951879321416E-05</v>
      </c>
      <c r="G69" s="13">
        <f t="shared" si="13"/>
        <v>0.00455103854953146</v>
      </c>
      <c r="I69">
        <v>6229.8</v>
      </c>
      <c r="J69">
        <f aca="true" t="shared" si="18" ref="J69:J132">(I69-I68)/I68</f>
        <v>0.006982833866744224</v>
      </c>
      <c r="K69">
        <f aca="true" t="shared" si="19" ref="K69:K132">$A$2*K68+(1-$A$2)*J68*J68</f>
        <v>2.8036846615071157E-05</v>
      </c>
      <c r="L69" s="13">
        <f t="shared" si="14"/>
        <v>0.0052949831553151475</v>
      </c>
      <c r="N69">
        <v>5511.53</v>
      </c>
      <c r="O69">
        <f aca="true" t="shared" si="20" ref="O69:O132">(N69-N68)/N68</f>
        <v>0.006436851293213641</v>
      </c>
      <c r="P69">
        <f aca="true" t="shared" si="21" ref="P69:P132">$A$2*P68+(1-$A$2)*O68*O68</f>
        <v>4.738759114487625E-05</v>
      </c>
      <c r="Q69" s="13">
        <f t="shared" si="15"/>
        <v>0.006883864550154677</v>
      </c>
      <c r="S69">
        <v>16243.47</v>
      </c>
      <c r="T69">
        <f aca="true" t="shared" si="22" ref="T69:T132">(S69-S68)/S68</f>
        <v>-0.002828807425619488</v>
      </c>
      <c r="U69">
        <f aca="true" t="shared" si="23" ref="U69:U132">$A$2*U68+(1-$A$2)*T68*T68</f>
        <v>7.67302086667236E-05</v>
      </c>
      <c r="V69" s="13">
        <f t="shared" si="16"/>
        <v>0.008759578110087471</v>
      </c>
    </row>
    <row r="70" spans="2:22" ht="15">
      <c r="B70" s="2">
        <v>68</v>
      </c>
      <c r="C70" s="1">
        <v>39037</v>
      </c>
      <c r="D70">
        <v>12305.82</v>
      </c>
      <c r="E70">
        <f t="shared" si="12"/>
        <v>0.004416526346118263</v>
      </c>
      <c r="F70">
        <f t="shared" si="17"/>
        <v>1.9925702516670247E-05</v>
      </c>
      <c r="G70" s="13">
        <f t="shared" si="13"/>
        <v>0.004463821514876043</v>
      </c>
      <c r="I70">
        <v>6254.9</v>
      </c>
      <c r="J70">
        <f t="shared" si="18"/>
        <v>0.004029021798452511</v>
      </c>
      <c r="K70">
        <f t="shared" si="19"/>
        <v>2.9280233946799894E-05</v>
      </c>
      <c r="L70" s="13">
        <f t="shared" si="14"/>
        <v>0.005411121320650637</v>
      </c>
      <c r="N70">
        <v>5505.72</v>
      </c>
      <c r="O70">
        <f t="shared" si="20"/>
        <v>-0.0010541537467816543</v>
      </c>
      <c r="P70">
        <f t="shared" si="21"/>
        <v>4.703031895044044E-05</v>
      </c>
      <c r="Q70" s="13">
        <f t="shared" si="15"/>
        <v>0.006857865480631743</v>
      </c>
      <c r="S70">
        <v>16163.87</v>
      </c>
      <c r="T70">
        <f t="shared" si="22"/>
        <v>-0.004900430757713626</v>
      </c>
      <c r="U70">
        <f t="shared" si="23"/>
        <v>7.260652523379457E-05</v>
      </c>
      <c r="V70" s="13">
        <f t="shared" si="16"/>
        <v>0.00852094626398938</v>
      </c>
    </row>
    <row r="71" spans="2:22" ht="15">
      <c r="B71" s="2">
        <v>69</v>
      </c>
      <c r="C71" s="1">
        <v>39038</v>
      </c>
      <c r="D71">
        <v>12342.55</v>
      </c>
      <c r="E71">
        <f t="shared" si="12"/>
        <v>0.0029847665576125415</v>
      </c>
      <c r="F71">
        <f t="shared" si="17"/>
        <v>1.9900502663627437E-05</v>
      </c>
      <c r="G71" s="13">
        <f t="shared" si="13"/>
        <v>0.004460997944813182</v>
      </c>
      <c r="I71">
        <v>6192</v>
      </c>
      <c r="J71">
        <f t="shared" si="18"/>
        <v>-0.010056116005051982</v>
      </c>
      <c r="K71">
        <f t="shared" si="19"/>
        <v>2.8497400909136233E-05</v>
      </c>
      <c r="L71" s="13">
        <f t="shared" si="14"/>
        <v>0.005338295693302895</v>
      </c>
      <c r="N71">
        <v>5439.71</v>
      </c>
      <c r="O71">
        <f t="shared" si="20"/>
        <v>-0.011989349258589289</v>
      </c>
      <c r="P71">
        <f t="shared" si="21"/>
        <v>4.427517422072524E-05</v>
      </c>
      <c r="Q71" s="13">
        <f t="shared" si="15"/>
        <v>0.00665395928907934</v>
      </c>
      <c r="S71">
        <v>16091.73</v>
      </c>
      <c r="T71">
        <f t="shared" si="22"/>
        <v>-0.004463040101163968</v>
      </c>
      <c r="U71">
        <f t="shared" si="23"/>
        <v>6.969098701643563E-05</v>
      </c>
      <c r="V71" s="13">
        <f t="shared" si="16"/>
        <v>0.008348112781727115</v>
      </c>
    </row>
    <row r="72" spans="2:22" ht="15">
      <c r="B72" s="2">
        <v>70</v>
      </c>
      <c r="C72" s="1">
        <v>39041</v>
      </c>
      <c r="D72">
        <v>12316.54</v>
      </c>
      <c r="E72">
        <f t="shared" si="12"/>
        <v>-0.002107344106363628</v>
      </c>
      <c r="F72">
        <f t="shared" si="17"/>
        <v>1.9241002388016323E-05</v>
      </c>
      <c r="G72" s="13">
        <f t="shared" si="13"/>
        <v>0.004386456700802633</v>
      </c>
      <c r="I72">
        <v>6204.5</v>
      </c>
      <c r="J72">
        <f t="shared" si="18"/>
        <v>0.002018733850129199</v>
      </c>
      <c r="K72">
        <f t="shared" si="19"/>
        <v>3.285508500101182E-05</v>
      </c>
      <c r="L72" s="13">
        <f t="shared" si="14"/>
        <v>0.0057319355370600445</v>
      </c>
      <c r="N72">
        <v>5454.74</v>
      </c>
      <c r="O72">
        <f t="shared" si="20"/>
        <v>0.0027630149401346293</v>
      </c>
      <c r="P72">
        <f t="shared" si="21"/>
        <v>5.024333350614786E-05</v>
      </c>
      <c r="Q72" s="13">
        <f t="shared" si="15"/>
        <v>0.007088253205561146</v>
      </c>
      <c r="S72">
        <v>15725.94</v>
      </c>
      <c r="T72">
        <f t="shared" si="22"/>
        <v>-0.02273155216996551</v>
      </c>
      <c r="U72">
        <f t="shared" si="23"/>
        <v>6.670465141212535E-05</v>
      </c>
      <c r="V72" s="13">
        <f t="shared" si="16"/>
        <v>0.008167291559147706</v>
      </c>
    </row>
    <row r="73" spans="2:22" ht="15">
      <c r="B73" s="2">
        <v>71</v>
      </c>
      <c r="C73" s="1">
        <v>39042</v>
      </c>
      <c r="D73">
        <v>12321.59</v>
      </c>
      <c r="E73">
        <f t="shared" si="12"/>
        <v>0.0004100177484909944</v>
      </c>
      <c r="F73">
        <f t="shared" si="17"/>
        <v>1.8352996195692872E-05</v>
      </c>
      <c r="G73" s="13">
        <f t="shared" si="13"/>
        <v>0.004284039705195654</v>
      </c>
      <c r="I73">
        <v>6202.6</v>
      </c>
      <c r="J73">
        <f t="shared" si="18"/>
        <v>-0.00030622934966550666</v>
      </c>
      <c r="K73">
        <f t="shared" si="19"/>
        <v>3.1128297082410556E-05</v>
      </c>
      <c r="L73" s="13">
        <f t="shared" si="14"/>
        <v>0.005579273884871628</v>
      </c>
      <c r="N73">
        <v>5459.35</v>
      </c>
      <c r="O73">
        <f t="shared" si="20"/>
        <v>0.0008451365234641032</v>
      </c>
      <c r="P73">
        <f t="shared" si="21"/>
        <v>4.768678858934342E-05</v>
      </c>
      <c r="Q73" s="13">
        <f t="shared" si="15"/>
        <v>0.0069055621486844515</v>
      </c>
      <c r="S73">
        <v>15734.14</v>
      </c>
      <c r="T73">
        <f t="shared" si="22"/>
        <v>0.0005214314692793504</v>
      </c>
      <c r="U73">
        <f t="shared" si="23"/>
        <v>9.370578017074967E-05</v>
      </c>
      <c r="V73" s="13">
        <f t="shared" si="16"/>
        <v>0.009680174594022034</v>
      </c>
    </row>
    <row r="74" spans="2:22" ht="15">
      <c r="B74" s="2">
        <v>72</v>
      </c>
      <c r="C74" s="1">
        <v>39043</v>
      </c>
      <c r="D74">
        <v>12326.95</v>
      </c>
      <c r="E74">
        <f t="shared" si="12"/>
        <v>0.00043500879350802797</v>
      </c>
      <c r="F74">
        <f t="shared" si="17"/>
        <v>1.7261903297195956E-05</v>
      </c>
      <c r="G74" s="13">
        <f t="shared" si="13"/>
        <v>0.004154744672924674</v>
      </c>
      <c r="I74">
        <v>6160.3</v>
      </c>
      <c r="J74">
        <f t="shared" si="18"/>
        <v>-0.006819720762261016</v>
      </c>
      <c r="K74">
        <f t="shared" si="19"/>
        <v>2.9266225842341712E-05</v>
      </c>
      <c r="L74" s="13">
        <f t="shared" si="14"/>
        <v>0.0054098267848741435</v>
      </c>
      <c r="N74">
        <v>5452.49</v>
      </c>
      <c r="O74">
        <f t="shared" si="20"/>
        <v>-0.0012565598468683235</v>
      </c>
      <c r="P74">
        <f t="shared" si="21"/>
        <v>4.4868436618580386E-05</v>
      </c>
      <c r="Q74" s="13">
        <f t="shared" si="15"/>
        <v>0.006698390599135018</v>
      </c>
      <c r="S74">
        <v>15914.23</v>
      </c>
      <c r="T74">
        <f t="shared" si="22"/>
        <v>0.011445811464751182</v>
      </c>
      <c r="U74">
        <f t="shared" si="23"/>
        <v>8.809974680713397E-05</v>
      </c>
      <c r="V74" s="13">
        <f t="shared" si="16"/>
        <v>0.009386146536632271</v>
      </c>
    </row>
    <row r="75" spans="2:22" ht="15">
      <c r="B75" s="2">
        <v>73</v>
      </c>
      <c r="C75" s="1">
        <v>39045</v>
      </c>
      <c r="D75">
        <v>12280.17</v>
      </c>
      <c r="E75">
        <f t="shared" si="12"/>
        <v>-0.00379493710934178</v>
      </c>
      <c r="F75">
        <f t="shared" si="17"/>
        <v>1.6237543058389958E-05</v>
      </c>
      <c r="G75" s="13">
        <f t="shared" si="13"/>
        <v>0.004029583484479501</v>
      </c>
      <c r="I75">
        <v>6122.1</v>
      </c>
      <c r="J75">
        <f t="shared" si="18"/>
        <v>-0.00620099670470591</v>
      </c>
      <c r="K75">
        <f t="shared" si="19"/>
        <v>3.030076776831405E-05</v>
      </c>
      <c r="L75" s="13">
        <f t="shared" si="14"/>
        <v>0.005504613316874679</v>
      </c>
      <c r="N75">
        <v>5389.46</v>
      </c>
      <c r="O75">
        <f t="shared" si="20"/>
        <v>-0.011559856139121713</v>
      </c>
      <c r="P75">
        <f t="shared" si="21"/>
        <v>4.227106698039127E-05</v>
      </c>
      <c r="Q75" s="13">
        <f t="shared" si="15"/>
        <v>0.006501620334992752</v>
      </c>
      <c r="S75">
        <v>15734.6</v>
      </c>
      <c r="T75">
        <f t="shared" si="22"/>
        <v>-0.011287382424408797</v>
      </c>
      <c r="U75">
        <f t="shared" si="23"/>
        <v>9.067415800390371E-05</v>
      </c>
      <c r="V75" s="13">
        <f t="shared" si="16"/>
        <v>0.00952229793715276</v>
      </c>
    </row>
    <row r="76" spans="2:22" ht="15">
      <c r="B76" s="2">
        <v>74</v>
      </c>
      <c r="C76" s="1">
        <v>39048</v>
      </c>
      <c r="D76">
        <v>12121.71</v>
      </c>
      <c r="E76">
        <f t="shared" si="12"/>
        <v>-0.012903730160087437</v>
      </c>
      <c r="F76">
        <f t="shared" si="17"/>
        <v>1.612738333471812E-05</v>
      </c>
      <c r="G76" s="13">
        <f t="shared" si="13"/>
        <v>0.004015891349964304</v>
      </c>
      <c r="I76">
        <v>6050.1</v>
      </c>
      <c r="J76">
        <f t="shared" si="18"/>
        <v>-0.011760670358210417</v>
      </c>
      <c r="K76">
        <f t="shared" si="19"/>
        <v>3.0789863310121625E-05</v>
      </c>
      <c r="L76" s="13">
        <f t="shared" si="14"/>
        <v>0.005548861442685483</v>
      </c>
      <c r="N76">
        <v>5308.65</v>
      </c>
      <c r="O76">
        <f t="shared" si="20"/>
        <v>-0.014994081039658965</v>
      </c>
      <c r="P76">
        <f t="shared" si="21"/>
        <v>4.775261939899919E-05</v>
      </c>
      <c r="Q76" s="13">
        <f t="shared" si="15"/>
        <v>0.006910327011003112</v>
      </c>
      <c r="S76">
        <v>15885.38</v>
      </c>
      <c r="T76">
        <f t="shared" si="22"/>
        <v>0.009582703087463224</v>
      </c>
      <c r="U76">
        <f t="shared" si="23"/>
        <v>9.287800864336065E-05</v>
      </c>
      <c r="V76" s="13">
        <f t="shared" si="16"/>
        <v>0.009637323728264017</v>
      </c>
    </row>
    <row r="77" spans="2:22" ht="15">
      <c r="B77" s="2">
        <v>75</v>
      </c>
      <c r="C77" s="1">
        <v>39049</v>
      </c>
      <c r="D77">
        <v>12136.44</v>
      </c>
      <c r="E77">
        <f t="shared" si="12"/>
        <v>0.0012151750866834286</v>
      </c>
      <c r="F77">
        <f t="shared" si="17"/>
        <v>2.515011545729605E-05</v>
      </c>
      <c r="G77" s="13">
        <f t="shared" si="13"/>
        <v>0.00501498907848223</v>
      </c>
      <c r="I77">
        <v>6025.9</v>
      </c>
      <c r="J77">
        <f t="shared" si="18"/>
        <v>-0.003999933885390444</v>
      </c>
      <c r="K77">
        <f t="shared" si="19"/>
        <v>3.724127354798368E-05</v>
      </c>
      <c r="L77" s="13">
        <f t="shared" si="14"/>
        <v>0.006102562867188152</v>
      </c>
      <c r="N77">
        <v>5306.24</v>
      </c>
      <c r="O77">
        <f t="shared" si="20"/>
        <v>-0.0004539760579431408</v>
      </c>
      <c r="P77">
        <f t="shared" si="21"/>
        <v>5.837681020849087E-05</v>
      </c>
      <c r="Q77" s="13">
        <f t="shared" si="15"/>
        <v>0.007640471857712119</v>
      </c>
      <c r="S77">
        <v>15855.26</v>
      </c>
      <c r="T77">
        <f t="shared" si="22"/>
        <v>-0.0018960830650572402</v>
      </c>
      <c r="U77">
        <f t="shared" si="23"/>
        <v>9.281502003250765E-05</v>
      </c>
      <c r="V77" s="13">
        <f t="shared" si="16"/>
        <v>0.009634055222620827</v>
      </c>
    </row>
    <row r="78" spans="2:22" ht="15">
      <c r="B78" s="2">
        <v>76</v>
      </c>
      <c r="C78" s="1">
        <v>39050</v>
      </c>
      <c r="D78">
        <v>12226.73</v>
      </c>
      <c r="E78">
        <f t="shared" si="12"/>
        <v>0.007439578657332715</v>
      </c>
      <c r="F78">
        <f t="shared" si="17"/>
        <v>2.372970755933605E-05</v>
      </c>
      <c r="G78" s="13">
        <f t="shared" si="13"/>
        <v>0.004871314767014758</v>
      </c>
      <c r="I78">
        <v>6084.4</v>
      </c>
      <c r="J78">
        <f t="shared" si="18"/>
        <v>0.009708093396836988</v>
      </c>
      <c r="K78">
        <f t="shared" si="19"/>
        <v>3.5966765400354344E-05</v>
      </c>
      <c r="L78" s="13">
        <f t="shared" si="14"/>
        <v>0.005997229810533722</v>
      </c>
      <c r="N78">
        <v>5381.25</v>
      </c>
      <c r="O78">
        <f t="shared" si="20"/>
        <v>0.014136186829091828</v>
      </c>
      <c r="P78">
        <f t="shared" si="21"/>
        <v>5.488656725165255E-05</v>
      </c>
      <c r="Q78" s="13">
        <f t="shared" si="15"/>
        <v>0.00740854690554447</v>
      </c>
      <c r="S78">
        <v>16076.2</v>
      </c>
      <c r="T78">
        <f t="shared" si="22"/>
        <v>0.013934807754650539</v>
      </c>
      <c r="U78">
        <f t="shared" si="23"/>
        <v>8.746182668993299E-05</v>
      </c>
      <c r="V78" s="13">
        <f t="shared" si="16"/>
        <v>0.00935210279509015</v>
      </c>
    </row>
    <row r="79" spans="2:22" ht="15">
      <c r="B79" s="2">
        <v>77</v>
      </c>
      <c r="C79" s="1">
        <v>39051</v>
      </c>
      <c r="D79">
        <v>12221.93</v>
      </c>
      <c r="E79">
        <f t="shared" si="12"/>
        <v>-0.0003925824811702943</v>
      </c>
      <c r="F79">
        <f t="shared" si="17"/>
        <v>2.5626764941694312E-05</v>
      </c>
      <c r="G79" s="13">
        <f t="shared" si="13"/>
        <v>0.0050622885083422805</v>
      </c>
      <c r="I79">
        <v>6048.8</v>
      </c>
      <c r="J79">
        <f t="shared" si="18"/>
        <v>-0.005851028860692831</v>
      </c>
      <c r="K79">
        <f t="shared" si="19"/>
        <v>3.946358412043568E-05</v>
      </c>
      <c r="L79" s="13">
        <f t="shared" si="14"/>
        <v>0.006282004785133141</v>
      </c>
      <c r="N79">
        <v>5327.64</v>
      </c>
      <c r="O79">
        <f t="shared" si="20"/>
        <v>-0.009962369337979034</v>
      </c>
      <c r="P79">
        <f t="shared" si="21"/>
        <v>6.358327990057276E-05</v>
      </c>
      <c r="Q79" s="13">
        <f t="shared" si="15"/>
        <v>0.007973912458797925</v>
      </c>
      <c r="S79">
        <v>16274.33</v>
      </c>
      <c r="T79">
        <f t="shared" si="22"/>
        <v>0.01232442990258887</v>
      </c>
      <c r="U79">
        <f t="shared" si="23"/>
        <v>9.386484911808114E-05</v>
      </c>
      <c r="V79" s="13">
        <f t="shared" si="16"/>
        <v>0.0096883873331985</v>
      </c>
    </row>
    <row r="80" spans="2:22" ht="15">
      <c r="B80" s="2">
        <v>78</v>
      </c>
      <c r="C80" s="1">
        <v>39052</v>
      </c>
      <c r="D80">
        <v>12194.13</v>
      </c>
      <c r="E80">
        <f t="shared" si="12"/>
        <v>-0.002274599838159856</v>
      </c>
      <c r="F80">
        <f t="shared" si="17"/>
        <v>2.409840630546396E-05</v>
      </c>
      <c r="G80" s="13">
        <f t="shared" si="13"/>
        <v>0.004909012762813309</v>
      </c>
      <c r="I80">
        <v>6021.5</v>
      </c>
      <c r="J80">
        <f t="shared" si="18"/>
        <v>-0.004513291892606828</v>
      </c>
      <c r="K80">
        <f t="shared" si="19"/>
        <v>3.914984139692917E-05</v>
      </c>
      <c r="L80" s="13">
        <f t="shared" si="14"/>
        <v>0.006256983410312765</v>
      </c>
      <c r="N80">
        <v>5254.05</v>
      </c>
      <c r="O80">
        <f t="shared" si="20"/>
        <v>-0.013812870238980137</v>
      </c>
      <c r="P80">
        <f t="shared" si="21"/>
        <v>6.572321127611669E-05</v>
      </c>
      <c r="Q80" s="13">
        <f t="shared" si="15"/>
        <v>0.008106985338343514</v>
      </c>
      <c r="S80">
        <v>16321.78</v>
      </c>
      <c r="T80">
        <f t="shared" si="22"/>
        <v>0.0029156346221319543</v>
      </c>
      <c r="U80">
        <f t="shared" si="23"/>
        <v>9.734645251642589E-05</v>
      </c>
      <c r="V80" s="13">
        <f t="shared" si="16"/>
        <v>0.009866430586408941</v>
      </c>
    </row>
    <row r="81" spans="2:22" ht="15">
      <c r="B81" s="2">
        <v>79</v>
      </c>
      <c r="C81" s="1">
        <v>39055</v>
      </c>
      <c r="D81">
        <v>12283.85</v>
      </c>
      <c r="E81">
        <f t="shared" si="12"/>
        <v>0.0073576384703132715</v>
      </c>
      <c r="F81">
        <f t="shared" si="17"/>
        <v>2.296293019256153E-05</v>
      </c>
      <c r="G81" s="13">
        <f t="shared" si="13"/>
        <v>0.00479196517021582</v>
      </c>
      <c r="I81">
        <v>6050.4</v>
      </c>
      <c r="J81">
        <f t="shared" si="18"/>
        <v>0.0047994685709540205</v>
      </c>
      <c r="K81">
        <f t="shared" si="19"/>
        <v>3.8023039135585646E-05</v>
      </c>
      <c r="L81" s="13">
        <f t="shared" si="14"/>
        <v>0.006166282440464891</v>
      </c>
      <c r="N81">
        <v>5296.08</v>
      </c>
      <c r="O81">
        <f t="shared" si="20"/>
        <v>0.007999543209524033</v>
      </c>
      <c r="P81">
        <f t="shared" si="21"/>
        <v>7.322754165388389E-05</v>
      </c>
      <c r="Q81" s="13">
        <f t="shared" si="15"/>
        <v>0.008557309253140492</v>
      </c>
      <c r="S81">
        <v>16303.59</v>
      </c>
      <c r="T81">
        <f t="shared" si="22"/>
        <v>-0.001114461780516617</v>
      </c>
      <c r="U81">
        <f t="shared" si="23"/>
        <v>9.20157208804268E-05</v>
      </c>
      <c r="V81" s="13">
        <f t="shared" si="16"/>
        <v>0.009592482519161909</v>
      </c>
    </row>
    <row r="82" spans="2:22" ht="15">
      <c r="B82" s="2">
        <v>80</v>
      </c>
      <c r="C82" s="1">
        <v>39056</v>
      </c>
      <c r="D82">
        <v>12331.6</v>
      </c>
      <c r="E82">
        <f t="shared" si="12"/>
        <v>0.0038872177696731886</v>
      </c>
      <c r="F82">
        <f t="shared" si="17"/>
        <v>2.483324501259787E-05</v>
      </c>
      <c r="G82" s="13">
        <f t="shared" si="13"/>
        <v>0.004983296600905657</v>
      </c>
      <c r="I82">
        <v>6086.4</v>
      </c>
      <c r="J82">
        <f t="shared" si="18"/>
        <v>0.005950019833399445</v>
      </c>
      <c r="K82">
        <f t="shared" si="19"/>
        <v>3.712375070126503E-05</v>
      </c>
      <c r="L82" s="13">
        <f t="shared" si="14"/>
        <v>0.0060929262839185105</v>
      </c>
      <c r="N82">
        <v>5359.69</v>
      </c>
      <c r="O82">
        <f t="shared" si="20"/>
        <v>0.012010770230056885</v>
      </c>
      <c r="P82">
        <f t="shared" si="21"/>
        <v>7.267345064831338E-05</v>
      </c>
      <c r="Q82" s="13">
        <f t="shared" si="15"/>
        <v>0.008524872471087963</v>
      </c>
      <c r="S82">
        <v>16265.76</v>
      </c>
      <c r="T82">
        <f t="shared" si="22"/>
        <v>-0.0023203478497680527</v>
      </c>
      <c r="U82">
        <f t="shared" si="23"/>
        <v>8.656929913121512E-05</v>
      </c>
      <c r="V82" s="13">
        <f t="shared" si="16"/>
        <v>0.009304262417366307</v>
      </c>
    </row>
    <row r="83" spans="2:22" ht="15">
      <c r="B83" s="2">
        <v>81</v>
      </c>
      <c r="C83" s="1">
        <v>39057</v>
      </c>
      <c r="D83">
        <v>12309.25</v>
      </c>
      <c r="E83">
        <f t="shared" si="12"/>
        <v>-0.0018124168802102212</v>
      </c>
      <c r="F83">
        <f t="shared" si="17"/>
        <v>2.4249878031173777E-05</v>
      </c>
      <c r="G83" s="13">
        <f t="shared" si="13"/>
        <v>0.004924416516824483</v>
      </c>
      <c r="I83">
        <v>6090.3</v>
      </c>
      <c r="J83">
        <f t="shared" si="18"/>
        <v>0.0006407728706625503</v>
      </c>
      <c r="K83">
        <f t="shared" si="19"/>
        <v>3.7020489820259936E-05</v>
      </c>
      <c r="L83" s="13">
        <f t="shared" si="14"/>
        <v>0.006084446550037229</v>
      </c>
      <c r="N83">
        <v>5350.62</v>
      </c>
      <c r="O83">
        <f t="shared" si="20"/>
        <v>-0.0016922620524693983</v>
      </c>
      <c r="P83">
        <f t="shared" si="21"/>
        <v>7.696855970056783E-05</v>
      </c>
      <c r="Q83" s="13">
        <f t="shared" si="15"/>
        <v>0.008773172727159077</v>
      </c>
      <c r="S83">
        <v>16371.28</v>
      </c>
      <c r="T83">
        <f t="shared" si="22"/>
        <v>0.0064872468301512155</v>
      </c>
      <c r="U83">
        <f t="shared" si="23"/>
        <v>8.16981820319776E-05</v>
      </c>
      <c r="V83" s="13">
        <f t="shared" si="16"/>
        <v>0.009038704665602124</v>
      </c>
    </row>
    <row r="84" spans="2:22" ht="15">
      <c r="B84" s="2">
        <v>82</v>
      </c>
      <c r="C84" s="1">
        <v>39058</v>
      </c>
      <c r="D84">
        <v>12278.41</v>
      </c>
      <c r="E84">
        <f t="shared" si="12"/>
        <v>-0.0025054329061478275</v>
      </c>
      <c r="F84">
        <f t="shared" si="17"/>
        <v>2.2991976646163607E-05</v>
      </c>
      <c r="G84" s="13">
        <f t="shared" si="13"/>
        <v>0.0047949949578871935</v>
      </c>
      <c r="I84">
        <v>6131.5</v>
      </c>
      <c r="J84">
        <f t="shared" si="18"/>
        <v>0.006764855590036586</v>
      </c>
      <c r="K84">
        <f t="shared" si="19"/>
        <v>3.482389582335096E-05</v>
      </c>
      <c r="L84" s="13">
        <f t="shared" si="14"/>
        <v>0.005901177494648925</v>
      </c>
      <c r="N84">
        <v>5379.21</v>
      </c>
      <c r="O84">
        <f t="shared" si="20"/>
        <v>0.005343306009397069</v>
      </c>
      <c r="P84">
        <f t="shared" si="21"/>
        <v>7.252227116978742E-05</v>
      </c>
      <c r="Q84" s="13">
        <f t="shared" si="15"/>
        <v>0.008516000890663846</v>
      </c>
      <c r="S84">
        <v>16473.36</v>
      </c>
      <c r="T84">
        <f t="shared" si="22"/>
        <v>0.006235309639808245</v>
      </c>
      <c r="U84">
        <f t="shared" si="23"/>
        <v>7.932135339617736E-05</v>
      </c>
      <c r="V84" s="13">
        <f t="shared" si="16"/>
        <v>0.008906253611714487</v>
      </c>
    </row>
    <row r="85" spans="2:22" ht="15">
      <c r="B85" s="2">
        <v>83</v>
      </c>
      <c r="C85" s="1">
        <v>39059</v>
      </c>
      <c r="D85">
        <v>12307.48</v>
      </c>
      <c r="E85">
        <f t="shared" si="12"/>
        <v>0.002367570393886481</v>
      </c>
      <c r="F85">
        <f t="shared" si="17"/>
        <v>2.198908969022629E-05</v>
      </c>
      <c r="G85" s="13">
        <f t="shared" si="13"/>
        <v>0.0046892525726629705</v>
      </c>
      <c r="I85">
        <v>6152.4</v>
      </c>
      <c r="J85">
        <f t="shared" si="18"/>
        <v>0.0034086275788958063</v>
      </c>
      <c r="K85">
        <f t="shared" si="19"/>
        <v>3.548025834319286E-05</v>
      </c>
      <c r="L85" s="13">
        <f t="shared" si="14"/>
        <v>0.005956530730483379</v>
      </c>
      <c r="N85">
        <v>5384.16</v>
      </c>
      <c r="O85">
        <f t="shared" si="20"/>
        <v>0.0009202094731382151</v>
      </c>
      <c r="P85">
        <f t="shared" si="21"/>
        <v>6.98839900462037E-05</v>
      </c>
      <c r="Q85" s="13">
        <f t="shared" si="15"/>
        <v>0.008359664469714301</v>
      </c>
      <c r="S85">
        <v>16417.82</v>
      </c>
      <c r="T85">
        <f t="shared" si="22"/>
        <v>-0.003371504052603772</v>
      </c>
      <c r="U85">
        <f t="shared" si="23"/>
        <v>7.689481737066385E-05</v>
      </c>
      <c r="V85" s="13">
        <f t="shared" si="16"/>
        <v>0.00876896900271998</v>
      </c>
    </row>
    <row r="86" spans="2:22" ht="15">
      <c r="B86" s="2">
        <v>84</v>
      </c>
      <c r="C86" s="1">
        <v>39062</v>
      </c>
      <c r="D86">
        <v>12328.48</v>
      </c>
      <c r="E86">
        <f t="shared" si="12"/>
        <v>0.0017062794333202248</v>
      </c>
      <c r="F86">
        <f t="shared" si="17"/>
        <v>2.100606768301318E-05</v>
      </c>
      <c r="G86" s="13">
        <f t="shared" si="13"/>
        <v>0.004583237685633725</v>
      </c>
      <c r="I86">
        <v>6159.8</v>
      </c>
      <c r="J86">
        <f t="shared" si="18"/>
        <v>0.0012027826539237607</v>
      </c>
      <c r="K86">
        <f t="shared" si="19"/>
        <v>3.404856736089783E-05</v>
      </c>
      <c r="L86" s="13">
        <f t="shared" si="14"/>
        <v>0.005835115025507024</v>
      </c>
      <c r="N86">
        <v>5427.56</v>
      </c>
      <c r="O86">
        <f t="shared" si="20"/>
        <v>0.008060681703367014</v>
      </c>
      <c r="P86">
        <f t="shared" si="21"/>
        <v>6.574175777189868E-05</v>
      </c>
      <c r="Q86" s="13">
        <f t="shared" si="15"/>
        <v>0.008108129116627255</v>
      </c>
      <c r="S86">
        <v>16527.99</v>
      </c>
      <c r="T86">
        <f t="shared" si="22"/>
        <v>0.006710391513611545</v>
      </c>
      <c r="U86">
        <f t="shared" si="23"/>
        <v>7.296315070302744E-05</v>
      </c>
      <c r="V86" s="13">
        <f t="shared" si="16"/>
        <v>0.00854184703111847</v>
      </c>
    </row>
    <row r="87" spans="2:22" ht="15">
      <c r="B87" s="2">
        <v>85</v>
      </c>
      <c r="C87" s="1">
        <v>39063</v>
      </c>
      <c r="D87">
        <v>12315.58</v>
      </c>
      <c r="E87">
        <f t="shared" si="12"/>
        <v>-0.00104635770184156</v>
      </c>
      <c r="F87">
        <f t="shared" si="17"/>
        <v>1.9920386992306685E-05</v>
      </c>
      <c r="G87" s="13">
        <f t="shared" si="13"/>
        <v>0.004463226074523526</v>
      </c>
      <c r="I87">
        <v>6156.4</v>
      </c>
      <c r="J87">
        <f t="shared" si="18"/>
        <v>-0.0005519659729212873</v>
      </c>
      <c r="K87">
        <f t="shared" si="19"/>
        <v>3.2092454485998746E-05</v>
      </c>
      <c r="L87" s="13">
        <f t="shared" si="14"/>
        <v>0.005665020254685657</v>
      </c>
      <c r="N87">
        <v>5426.82</v>
      </c>
      <c r="O87">
        <f t="shared" si="20"/>
        <v>-0.00013634119199063506</v>
      </c>
      <c r="P87">
        <f t="shared" si="21"/>
        <v>6.56957276769645E-05</v>
      </c>
      <c r="Q87" s="13">
        <f t="shared" si="15"/>
        <v>0.008105290104429607</v>
      </c>
      <c r="S87">
        <v>16637.78</v>
      </c>
      <c r="T87">
        <f t="shared" si="22"/>
        <v>0.006642671008392262</v>
      </c>
      <c r="U87">
        <f t="shared" si="23"/>
        <v>7.128712291680278E-05</v>
      </c>
      <c r="V87" s="13">
        <f t="shared" si="16"/>
        <v>0.008443170193523447</v>
      </c>
    </row>
    <row r="88" spans="2:22" ht="15">
      <c r="B88" s="2">
        <v>86</v>
      </c>
      <c r="C88" s="1">
        <v>39064</v>
      </c>
      <c r="D88">
        <v>12317.5</v>
      </c>
      <c r="E88">
        <f t="shared" si="12"/>
        <v>0.00015590008753140923</v>
      </c>
      <c r="F88">
        <f t="shared" si="17"/>
        <v>1.8790855639180474E-05</v>
      </c>
      <c r="G88" s="13">
        <f t="shared" si="13"/>
        <v>0.004334842054698242</v>
      </c>
      <c r="I88">
        <v>6192.5</v>
      </c>
      <c r="J88">
        <f t="shared" si="18"/>
        <v>0.005863816516145859</v>
      </c>
      <c r="K88">
        <f t="shared" si="19"/>
        <v>3.0185187202954594E-05</v>
      </c>
      <c r="L88" s="13">
        <f t="shared" si="14"/>
        <v>0.005494104768108686</v>
      </c>
      <c r="N88">
        <v>5475.85</v>
      </c>
      <c r="O88">
        <f t="shared" si="20"/>
        <v>0.009034757003180622</v>
      </c>
      <c r="P88">
        <f t="shared" si="21"/>
        <v>6.175509935158464E-05</v>
      </c>
      <c r="Q88" s="13">
        <f t="shared" si="15"/>
        <v>0.007858441280023961</v>
      </c>
      <c r="S88">
        <v>16692.93</v>
      </c>
      <c r="T88">
        <f t="shared" si="22"/>
        <v>0.003314745116235547</v>
      </c>
      <c r="U88">
        <f t="shared" si="23"/>
        <v>6.965740022933871E-05</v>
      </c>
      <c r="V88" s="13">
        <f t="shared" si="16"/>
        <v>0.008346100899781808</v>
      </c>
    </row>
    <row r="89" spans="2:22" ht="15">
      <c r="B89" s="2">
        <v>87</v>
      </c>
      <c r="C89" s="1">
        <v>39065</v>
      </c>
      <c r="D89">
        <v>12416.76</v>
      </c>
      <c r="E89">
        <f t="shared" si="12"/>
        <v>0.00805845341993101</v>
      </c>
      <c r="F89">
        <f t="shared" si="17"/>
        <v>1.7664862591067184E-05</v>
      </c>
      <c r="G89" s="13">
        <f t="shared" si="13"/>
        <v>0.004202958790074819</v>
      </c>
      <c r="I89">
        <v>6228</v>
      </c>
      <c r="J89">
        <f t="shared" si="18"/>
        <v>0.005732741219216794</v>
      </c>
      <c r="K89">
        <f t="shared" si="19"/>
        <v>3.0437136618878814E-05</v>
      </c>
      <c r="L89" s="13">
        <f t="shared" si="14"/>
        <v>0.005516986189839414</v>
      </c>
      <c r="N89">
        <v>5509.58</v>
      </c>
      <c r="O89">
        <f t="shared" si="20"/>
        <v>0.006159774281618299</v>
      </c>
      <c r="P89">
        <f t="shared" si="21"/>
        <v>6.294740343688083E-05</v>
      </c>
      <c r="Q89" s="13">
        <f t="shared" si="15"/>
        <v>0.007933939969326767</v>
      </c>
      <c r="S89">
        <v>16829.2</v>
      </c>
      <c r="T89">
        <f t="shared" si="22"/>
        <v>0.008163336214792755</v>
      </c>
      <c r="U89">
        <f t="shared" si="23"/>
        <v>6.613720832671483E-05</v>
      </c>
      <c r="V89" s="13">
        <f t="shared" si="16"/>
        <v>0.008132478609053627</v>
      </c>
    </row>
    <row r="90" spans="2:22" ht="15">
      <c r="B90" s="2">
        <v>88</v>
      </c>
      <c r="C90" s="1">
        <v>39066</v>
      </c>
      <c r="D90">
        <v>12445.52</v>
      </c>
      <c r="E90">
        <f t="shared" si="12"/>
        <v>0.002316224200193949</v>
      </c>
      <c r="F90">
        <f t="shared" si="17"/>
        <v>2.0501291126875024E-05</v>
      </c>
      <c r="G90" s="13">
        <f t="shared" si="13"/>
        <v>0.00452783514793494</v>
      </c>
      <c r="I90">
        <v>6260</v>
      </c>
      <c r="J90">
        <f t="shared" si="18"/>
        <v>0.005138086062941554</v>
      </c>
      <c r="K90">
        <f t="shared" si="19"/>
        <v>3.058276773493652E-05</v>
      </c>
      <c r="L90" s="13">
        <f t="shared" si="14"/>
        <v>0.005530168870381494</v>
      </c>
      <c r="N90">
        <v>5541.62</v>
      </c>
      <c r="O90">
        <f t="shared" si="20"/>
        <v>0.005815325306103181</v>
      </c>
      <c r="P90">
        <f t="shared" si="21"/>
        <v>6.144712838269716E-05</v>
      </c>
      <c r="Q90" s="13">
        <f t="shared" si="15"/>
        <v>0.007838821874663128</v>
      </c>
      <c r="S90">
        <v>16914.31</v>
      </c>
      <c r="T90">
        <f t="shared" si="22"/>
        <v>0.0050572813918665525</v>
      </c>
      <c r="U90">
        <f t="shared" si="23"/>
        <v>6.616737931645675E-05</v>
      </c>
      <c r="V90" s="13">
        <f t="shared" si="16"/>
        <v>0.008134333366444773</v>
      </c>
    </row>
    <row r="91" spans="2:22" ht="15">
      <c r="B91" s="2">
        <v>89</v>
      </c>
      <c r="C91" s="1">
        <v>39069</v>
      </c>
      <c r="D91">
        <v>12441.27</v>
      </c>
      <c r="E91">
        <f t="shared" si="12"/>
        <v>-0.00034148834279323</v>
      </c>
      <c r="F91">
        <f t="shared" si="17"/>
        <v>1.959310733199637E-05</v>
      </c>
      <c r="G91" s="13">
        <f t="shared" si="13"/>
        <v>0.004426410208283499</v>
      </c>
      <c r="I91">
        <v>6247.4</v>
      </c>
      <c r="J91">
        <f t="shared" si="18"/>
        <v>-0.002012779552715713</v>
      </c>
      <c r="K91">
        <f t="shared" si="19"/>
        <v>3.033179737425199E-05</v>
      </c>
      <c r="L91" s="13">
        <f t="shared" si="14"/>
        <v>0.005507431104812115</v>
      </c>
      <c r="N91">
        <v>5530.32</v>
      </c>
      <c r="O91">
        <f t="shared" si="20"/>
        <v>-0.0020391149158549633</v>
      </c>
      <c r="P91">
        <f t="shared" si="21"/>
        <v>5.978938118468357E-05</v>
      </c>
      <c r="Q91" s="13">
        <f t="shared" si="15"/>
        <v>0.007732359354342216</v>
      </c>
      <c r="S91">
        <v>16962.11</v>
      </c>
      <c r="T91">
        <f t="shared" si="22"/>
        <v>0.002826009455898542</v>
      </c>
      <c r="U91">
        <f t="shared" si="23"/>
        <v>6.373190226206052E-05</v>
      </c>
      <c r="V91" s="13">
        <f t="shared" si="16"/>
        <v>0.007983226306579346</v>
      </c>
    </row>
    <row r="92" spans="2:22" ht="15">
      <c r="B92" s="2">
        <v>90</v>
      </c>
      <c r="C92" s="1">
        <v>39070</v>
      </c>
      <c r="D92">
        <v>12471.32</v>
      </c>
      <c r="E92">
        <f t="shared" si="12"/>
        <v>0.0024153482723226222</v>
      </c>
      <c r="F92">
        <f t="shared" si="17"/>
        <v>1.8424517749372406E-05</v>
      </c>
      <c r="G92" s="13">
        <f t="shared" si="13"/>
        <v>0.004292379031419803</v>
      </c>
      <c r="I92">
        <v>6203.9</v>
      </c>
      <c r="J92">
        <f t="shared" si="18"/>
        <v>-0.006962896564971028</v>
      </c>
      <c r="K92">
        <f t="shared" si="19"/>
        <v>2.8754966423466694E-05</v>
      </c>
      <c r="L92" s="13">
        <f t="shared" si="14"/>
        <v>0.005362365748759282</v>
      </c>
      <c r="N92">
        <v>5484.76</v>
      </c>
      <c r="O92">
        <f t="shared" si="20"/>
        <v>-0.008238221296416753</v>
      </c>
      <c r="P92">
        <f t="shared" si="21"/>
        <v>5.645149769200628E-05</v>
      </c>
      <c r="Q92" s="13">
        <f t="shared" si="15"/>
        <v>0.007513421170945116</v>
      </c>
      <c r="S92">
        <v>16776.88</v>
      </c>
      <c r="T92">
        <f t="shared" si="22"/>
        <v>-0.010920221599789151</v>
      </c>
      <c r="U92">
        <f t="shared" si="23"/>
        <v>6.0387167893026565E-05</v>
      </c>
      <c r="V92" s="13">
        <f t="shared" si="16"/>
        <v>0.0077709180855949425</v>
      </c>
    </row>
    <row r="93" spans="2:22" ht="15">
      <c r="B93" s="2">
        <v>91</v>
      </c>
      <c r="C93" s="1">
        <v>39071</v>
      </c>
      <c r="D93">
        <v>12463.87</v>
      </c>
      <c r="E93">
        <f t="shared" si="12"/>
        <v>-0.0005973706071208908</v>
      </c>
      <c r="F93">
        <f t="shared" si="17"/>
        <v>1.7669081121006776E-05</v>
      </c>
      <c r="G93" s="13">
        <f t="shared" si="13"/>
        <v>0.004203460612519971</v>
      </c>
      <c r="I93">
        <v>6198.6</v>
      </c>
      <c r="J93">
        <f t="shared" si="18"/>
        <v>-0.0008543013265847729</v>
      </c>
      <c r="K93">
        <f t="shared" si="19"/>
        <v>2.9938584152527813E-05</v>
      </c>
      <c r="L93" s="13">
        <f t="shared" si="14"/>
        <v>0.005471616228549642</v>
      </c>
      <c r="N93">
        <v>5514.42</v>
      </c>
      <c r="O93">
        <f t="shared" si="20"/>
        <v>0.005407711549821661</v>
      </c>
      <c r="P93">
        <f t="shared" si="21"/>
        <v>5.7136505238209976E-05</v>
      </c>
      <c r="Q93" s="13">
        <f t="shared" si="15"/>
        <v>0.007558869309507208</v>
      </c>
      <c r="S93">
        <v>17011.04</v>
      </c>
      <c r="T93">
        <f t="shared" si="22"/>
        <v>0.013957303145757724</v>
      </c>
      <c r="U93">
        <f t="shared" si="23"/>
        <v>6.391901220675507E-05</v>
      </c>
      <c r="V93" s="13">
        <f t="shared" si="16"/>
        <v>0.007994936660584314</v>
      </c>
    </row>
    <row r="94" spans="2:22" ht="15">
      <c r="B94" s="2">
        <v>92</v>
      </c>
      <c r="C94" s="1">
        <v>39072</v>
      </c>
      <c r="D94">
        <v>12421.25</v>
      </c>
      <c r="E94">
        <f t="shared" si="12"/>
        <v>-0.0034194836756160645</v>
      </c>
      <c r="F94">
        <f t="shared" si="17"/>
        <v>1.6630347352281488E-05</v>
      </c>
      <c r="G94" s="13">
        <f t="shared" si="13"/>
        <v>0.0040780322892642095</v>
      </c>
      <c r="I94">
        <v>6183.7</v>
      </c>
      <c r="J94">
        <f t="shared" si="18"/>
        <v>-0.002403768592908164</v>
      </c>
      <c r="K94">
        <f t="shared" si="19"/>
        <v>2.8186058948772412E-05</v>
      </c>
      <c r="L94" s="13">
        <f t="shared" si="14"/>
        <v>0.005309054430760002</v>
      </c>
      <c r="N94">
        <v>5510.39</v>
      </c>
      <c r="O94">
        <f t="shared" si="20"/>
        <v>-0.0007308112185868587</v>
      </c>
      <c r="P94">
        <f t="shared" si="21"/>
        <v>5.5462915576281856E-05</v>
      </c>
      <c r="Q94" s="13">
        <f t="shared" si="15"/>
        <v>0.007447342853413011</v>
      </c>
      <c r="S94">
        <v>17047.83</v>
      </c>
      <c r="T94">
        <f t="shared" si="22"/>
        <v>0.0021627131556918844</v>
      </c>
      <c r="U94">
        <f t="shared" si="23"/>
        <v>7.177225014050448E-05</v>
      </c>
      <c r="V94" s="13">
        <f t="shared" si="16"/>
        <v>0.00847185045550879</v>
      </c>
    </row>
    <row r="95" spans="2:22" ht="15">
      <c r="B95" s="2">
        <v>93</v>
      </c>
      <c r="C95" s="1">
        <v>39073</v>
      </c>
      <c r="D95">
        <v>12343.21</v>
      </c>
      <c r="E95">
        <f t="shared" si="12"/>
        <v>-0.006282781523598742</v>
      </c>
      <c r="F95">
        <f t="shared" si="17"/>
        <v>1.6334098627612882E-05</v>
      </c>
      <c r="G95" s="13">
        <f t="shared" si="13"/>
        <v>0.004041546563830841</v>
      </c>
      <c r="I95">
        <v>6190</v>
      </c>
      <c r="J95">
        <f t="shared" si="18"/>
        <v>0.001018807510066818</v>
      </c>
      <c r="K95">
        <f t="shared" si="19"/>
        <v>2.6841581618741168E-05</v>
      </c>
      <c r="L95" s="13">
        <f t="shared" si="14"/>
        <v>0.0051808861808325</v>
      </c>
      <c r="N95">
        <v>5453.94</v>
      </c>
      <c r="O95">
        <f t="shared" si="20"/>
        <v>-0.010244283979899921</v>
      </c>
      <c r="P95">
        <f t="shared" si="21"/>
        <v>5.2167185743937684E-05</v>
      </c>
      <c r="Q95" s="13">
        <f t="shared" si="15"/>
        <v>0.007222685493909982</v>
      </c>
      <c r="S95">
        <v>17104.96</v>
      </c>
      <c r="T95">
        <f t="shared" si="22"/>
        <v>0.00335115964905782</v>
      </c>
      <c r="U95">
        <f t="shared" si="23"/>
        <v>6.774655482370237E-05</v>
      </c>
      <c r="V95" s="13">
        <f t="shared" si="16"/>
        <v>0.008230829534360579</v>
      </c>
    </row>
    <row r="96" spans="2:22" ht="15">
      <c r="B96" s="2">
        <v>94</v>
      </c>
      <c r="C96" s="1">
        <v>39078</v>
      </c>
      <c r="D96">
        <v>12510.57</v>
      </c>
      <c r="E96">
        <f t="shared" si="12"/>
        <v>0.013558871638739079</v>
      </c>
      <c r="F96">
        <f t="shared" si="17"/>
        <v>1.7722453330352536E-05</v>
      </c>
      <c r="G96" s="13">
        <f t="shared" si="13"/>
        <v>0.0042098044289910356</v>
      </c>
      <c r="I96">
        <v>6245.2</v>
      </c>
      <c r="J96">
        <f t="shared" si="18"/>
        <v>0.008917609046849729</v>
      </c>
      <c r="K96">
        <f t="shared" si="19"/>
        <v>2.529336484617081E-05</v>
      </c>
      <c r="L96" s="13">
        <f t="shared" si="14"/>
        <v>0.005029250922967635</v>
      </c>
      <c r="N96">
        <v>5540.01</v>
      </c>
      <c r="O96">
        <f t="shared" si="20"/>
        <v>0.015781251718940917</v>
      </c>
      <c r="P96">
        <f t="shared" si="21"/>
        <v>5.533387585495147E-05</v>
      </c>
      <c r="Q96" s="13">
        <f t="shared" si="15"/>
        <v>0.007438674334513608</v>
      </c>
      <c r="S96">
        <v>17248.63</v>
      </c>
      <c r="T96">
        <f t="shared" si="22"/>
        <v>0.008399318092529997</v>
      </c>
      <c r="U96">
        <f t="shared" si="23"/>
        <v>6.435557779388864E-05</v>
      </c>
      <c r="V96" s="13">
        <f t="shared" si="16"/>
        <v>0.008022192829512928</v>
      </c>
    </row>
    <row r="97" spans="2:22" ht="15">
      <c r="B97" s="2">
        <v>95</v>
      </c>
      <c r="C97" s="1">
        <v>39079</v>
      </c>
      <c r="D97">
        <v>12501.52</v>
      </c>
      <c r="E97">
        <f t="shared" si="12"/>
        <v>-0.0007233883028510509</v>
      </c>
      <c r="F97">
        <f t="shared" si="17"/>
        <v>2.7689686137479568E-05</v>
      </c>
      <c r="G97" s="13">
        <f t="shared" si="13"/>
        <v>0.005262099023914275</v>
      </c>
      <c r="I97">
        <v>6240.9</v>
      </c>
      <c r="J97">
        <f t="shared" si="18"/>
        <v>-0.0006885287901108343</v>
      </c>
      <c r="K97">
        <f t="shared" si="19"/>
        <v>2.854718802214793E-05</v>
      </c>
      <c r="L97" s="13">
        <f t="shared" si="14"/>
        <v>0.005342956861340725</v>
      </c>
      <c r="N97">
        <v>5533.36</v>
      </c>
      <c r="O97">
        <f t="shared" si="20"/>
        <v>-0.0012003588441177084</v>
      </c>
      <c r="P97">
        <f t="shared" si="21"/>
        <v>6.695671765264894E-05</v>
      </c>
      <c r="Q97" s="13">
        <f t="shared" si="15"/>
        <v>0.00818270845457963</v>
      </c>
      <c r="S97">
        <v>17224.81</v>
      </c>
      <c r="T97">
        <f t="shared" si="22"/>
        <v>-0.0013809792429891365</v>
      </c>
      <c r="U97">
        <f t="shared" si="23"/>
        <v>6.472715579142542E-05</v>
      </c>
      <c r="V97" s="13">
        <f t="shared" si="16"/>
        <v>0.008045318874440306</v>
      </c>
    </row>
    <row r="98" spans="2:22" ht="15">
      <c r="B98" s="2">
        <v>96</v>
      </c>
      <c r="C98" s="1">
        <v>39080</v>
      </c>
      <c r="D98">
        <v>12463.15</v>
      </c>
      <c r="E98">
        <f t="shared" si="12"/>
        <v>-0.00306922678202337</v>
      </c>
      <c r="F98">
        <f t="shared" si="17"/>
        <v>2.6059702407432896E-05</v>
      </c>
      <c r="G98" s="13">
        <f t="shared" si="13"/>
        <v>0.005104870459417447</v>
      </c>
      <c r="I98">
        <v>6220.8</v>
      </c>
      <c r="J98">
        <f t="shared" si="18"/>
        <v>-0.003220689323655155</v>
      </c>
      <c r="K98">
        <f t="shared" si="19"/>
        <v>2.686280105450774E-05</v>
      </c>
      <c r="L98" s="13">
        <f t="shared" si="14"/>
        <v>0.00518293363400572</v>
      </c>
      <c r="N98">
        <v>5541.76</v>
      </c>
      <c r="O98">
        <f t="shared" si="20"/>
        <v>0.001518064973180951</v>
      </c>
      <c r="P98">
        <f t="shared" si="21"/>
        <v>6.30257662747691E-05</v>
      </c>
      <c r="Q98" s="13">
        <f t="shared" si="15"/>
        <v>0.007938876890012157</v>
      </c>
      <c r="S98">
        <v>17225.83</v>
      </c>
      <c r="T98">
        <f t="shared" si="22"/>
        <v>5.921690863356034E-05</v>
      </c>
      <c r="U98">
        <f t="shared" si="23"/>
        <v>6.09579526641139E-05</v>
      </c>
      <c r="V98" s="13">
        <f t="shared" si="16"/>
        <v>0.007807557407032874</v>
      </c>
    </row>
    <row r="99" spans="2:22" ht="15">
      <c r="B99" s="2">
        <v>97</v>
      </c>
      <c r="C99" s="1">
        <v>39086</v>
      </c>
      <c r="D99">
        <v>12480.69</v>
      </c>
      <c r="E99">
        <f t="shared" si="12"/>
        <v>0.0014073488644524759</v>
      </c>
      <c r="F99">
        <f t="shared" si="17"/>
        <v>2.5061329445356293E-05</v>
      </c>
      <c r="G99" s="13">
        <f t="shared" si="13"/>
        <v>0.00500612918784127</v>
      </c>
      <c r="I99">
        <v>6287</v>
      </c>
      <c r="J99">
        <f t="shared" si="18"/>
        <v>0.010641718106995855</v>
      </c>
      <c r="K99">
        <f t="shared" si="19"/>
        <v>2.587340337440765E-05</v>
      </c>
      <c r="L99" s="13">
        <f t="shared" si="14"/>
        <v>0.00508659054518915</v>
      </c>
      <c r="N99">
        <v>5574.56</v>
      </c>
      <c r="O99">
        <f t="shared" si="20"/>
        <v>0.005918697309158134</v>
      </c>
      <c r="P99">
        <f t="shared" si="21"/>
        <v>5.938249157405088E-05</v>
      </c>
      <c r="Q99" s="13">
        <f t="shared" si="15"/>
        <v>0.007706003605893971</v>
      </c>
      <c r="S99">
        <v>17353.67</v>
      </c>
      <c r="T99">
        <f t="shared" si="22"/>
        <v>0.0074214130755961534</v>
      </c>
      <c r="U99">
        <f t="shared" si="23"/>
        <v>5.7300685902803146E-05</v>
      </c>
      <c r="V99" s="13">
        <f t="shared" si="16"/>
        <v>0.007569721652927745</v>
      </c>
    </row>
    <row r="100" spans="2:22" ht="15">
      <c r="B100" s="2">
        <v>98</v>
      </c>
      <c r="C100" s="1">
        <v>39087</v>
      </c>
      <c r="D100">
        <v>12398.01</v>
      </c>
      <c r="E100">
        <f t="shared" si="12"/>
        <v>-0.006624633734192604</v>
      </c>
      <c r="F100">
        <f t="shared" si="17"/>
        <v>2.3676487528211454E-05</v>
      </c>
      <c r="G100" s="13">
        <f t="shared" si="13"/>
        <v>0.004865849106601175</v>
      </c>
      <c r="I100">
        <v>6220.1</v>
      </c>
      <c r="J100">
        <f t="shared" si="18"/>
        <v>-0.010641005248926298</v>
      </c>
      <c r="K100">
        <f t="shared" si="19"/>
        <v>3.1115769028069005E-05</v>
      </c>
      <c r="L100" s="13">
        <f t="shared" si="14"/>
        <v>0.005578151040270334</v>
      </c>
      <c r="N100">
        <v>5517.35</v>
      </c>
      <c r="O100">
        <f t="shared" si="20"/>
        <v>-0.010262693378490863</v>
      </c>
      <c r="P100">
        <f t="shared" si="21"/>
        <v>5.792140074985397E-05</v>
      </c>
      <c r="Q100" s="13">
        <f t="shared" si="15"/>
        <v>0.007610611062842061</v>
      </c>
      <c r="S100">
        <v>17091.59</v>
      </c>
      <c r="T100">
        <f t="shared" si="22"/>
        <v>-0.015102280958436926</v>
      </c>
      <c r="U100">
        <f t="shared" si="23"/>
        <v>5.716728707095273E-05</v>
      </c>
      <c r="V100" s="13">
        <f t="shared" si="16"/>
        <v>0.007560905175371051</v>
      </c>
    </row>
    <row r="101" spans="2:22" ht="15">
      <c r="B101" s="2">
        <v>99</v>
      </c>
      <c r="C101" s="1">
        <v>39091</v>
      </c>
      <c r="D101">
        <v>12416.6</v>
      </c>
      <c r="E101">
        <f t="shared" si="12"/>
        <v>0.00149943418338912</v>
      </c>
      <c r="F101">
        <f t="shared" si="17"/>
        <v>2.4889044603250928E-05</v>
      </c>
      <c r="G101" s="13">
        <f t="shared" si="13"/>
        <v>0.004988892121829347</v>
      </c>
      <c r="I101">
        <v>6196.1</v>
      </c>
      <c r="J101">
        <f t="shared" si="18"/>
        <v>-0.003858458867220784</v>
      </c>
      <c r="K101">
        <f t="shared" si="19"/>
        <v>3.604268244884549E-05</v>
      </c>
      <c r="L101" s="13">
        <f t="shared" si="14"/>
        <v>0.006003555817084196</v>
      </c>
      <c r="N101">
        <v>5533.03</v>
      </c>
      <c r="O101">
        <f t="shared" si="20"/>
        <v>0.0028419440492264184</v>
      </c>
      <c r="P101">
        <f t="shared" si="21"/>
        <v>6.076548922771795E-05</v>
      </c>
      <c r="Q101" s="13">
        <f t="shared" si="15"/>
        <v>0.007795222205153485</v>
      </c>
      <c r="S101">
        <v>17237.77</v>
      </c>
      <c r="T101">
        <f t="shared" si="22"/>
        <v>0.008552744361408172</v>
      </c>
      <c r="U101">
        <f t="shared" si="23"/>
        <v>6.742198325554958E-05</v>
      </c>
      <c r="V101" s="13">
        <f t="shared" si="16"/>
        <v>0.008211089041993734</v>
      </c>
    </row>
    <row r="102" spans="2:22" ht="15">
      <c r="B102" s="2">
        <v>100</v>
      </c>
      <c r="C102" s="1">
        <v>39092</v>
      </c>
      <c r="D102">
        <v>12442.16</v>
      </c>
      <c r="E102">
        <f t="shared" si="12"/>
        <v>0.002058534542467301</v>
      </c>
      <c r="F102">
        <f t="shared" si="17"/>
        <v>2.3530600099274817E-05</v>
      </c>
      <c r="G102" s="13">
        <f t="shared" si="13"/>
        <v>0.004850834989903781</v>
      </c>
      <c r="I102">
        <v>6160.7</v>
      </c>
      <c r="J102">
        <f t="shared" si="18"/>
        <v>-0.005713271251271049</v>
      </c>
      <c r="K102">
        <f t="shared" si="19"/>
        <v>3.477338379171684E-05</v>
      </c>
      <c r="L102" s="13">
        <f t="shared" si="14"/>
        <v>0.0058968961150521245</v>
      </c>
      <c r="N102">
        <v>5501.95</v>
      </c>
      <c r="O102">
        <f t="shared" si="20"/>
        <v>-0.00561717539937429</v>
      </c>
      <c r="P102">
        <f t="shared" si="21"/>
        <v>5.760415863279088E-05</v>
      </c>
      <c r="Q102" s="13">
        <f t="shared" si="15"/>
        <v>0.007589740353450234</v>
      </c>
      <c r="S102">
        <v>16942.4</v>
      </c>
      <c r="T102">
        <f t="shared" si="22"/>
        <v>-0.017135047050749544</v>
      </c>
      <c r="U102">
        <f t="shared" si="23"/>
        <v>6.776563042691256E-05</v>
      </c>
      <c r="V102" s="13">
        <f t="shared" si="16"/>
        <v>0.008231988242636925</v>
      </c>
    </row>
    <row r="103" spans="2:22" ht="15">
      <c r="B103" s="2">
        <v>101</v>
      </c>
      <c r="C103" s="1">
        <v>39093</v>
      </c>
      <c r="D103">
        <v>12514.98</v>
      </c>
      <c r="E103">
        <f t="shared" si="12"/>
        <v>0.005852681527966182</v>
      </c>
      <c r="F103">
        <f t="shared" si="17"/>
        <v>2.2373017961070193E-05</v>
      </c>
      <c r="G103" s="13">
        <f t="shared" si="13"/>
        <v>0.0047300124694413005</v>
      </c>
      <c r="I103">
        <v>6230.1</v>
      </c>
      <c r="J103">
        <f t="shared" si="18"/>
        <v>0.011264953657863643</v>
      </c>
      <c r="K103">
        <f t="shared" si="19"/>
        <v>3.464546886764984E-05</v>
      </c>
      <c r="L103" s="13">
        <f t="shared" si="14"/>
        <v>0.005886040168708488</v>
      </c>
      <c r="N103">
        <v>5609.8</v>
      </c>
      <c r="O103">
        <f t="shared" si="20"/>
        <v>0.01960214105907912</v>
      </c>
      <c r="P103">
        <f t="shared" si="21"/>
        <v>5.6041068682863576E-05</v>
      </c>
      <c r="Q103" s="13">
        <f t="shared" si="15"/>
        <v>0.007486058287434288</v>
      </c>
      <c r="S103">
        <v>16838.17</v>
      </c>
      <c r="T103">
        <f t="shared" si="22"/>
        <v>-0.006152020965152705</v>
      </c>
      <c r="U103">
        <f t="shared" si="23"/>
        <v>8.131628284718185E-05</v>
      </c>
      <c r="V103" s="13">
        <f t="shared" si="16"/>
        <v>0.009017554149944531</v>
      </c>
    </row>
    <row r="104" spans="2:22" ht="15">
      <c r="B104" s="2">
        <v>102</v>
      </c>
      <c r="C104" s="1">
        <v>39094</v>
      </c>
      <c r="D104">
        <v>12556.08</v>
      </c>
      <c r="E104">
        <f t="shared" si="12"/>
        <v>0.0032840643772503323</v>
      </c>
      <c r="F104">
        <f t="shared" si="17"/>
        <v>2.3085869747473776E-05</v>
      </c>
      <c r="G104" s="13">
        <f t="shared" si="13"/>
        <v>0.00480477572291088</v>
      </c>
      <c r="I104">
        <v>6239</v>
      </c>
      <c r="J104">
        <f t="shared" si="18"/>
        <v>0.0014285484984189075</v>
      </c>
      <c r="K104">
        <f t="shared" si="19"/>
        <v>4.0180691590419784E-05</v>
      </c>
      <c r="L104" s="13">
        <f t="shared" si="14"/>
        <v>0.006338824148879647</v>
      </c>
      <c r="N104">
        <v>5617.62</v>
      </c>
      <c r="O104">
        <f t="shared" si="20"/>
        <v>0.0013939890905201092</v>
      </c>
      <c r="P104">
        <f t="shared" si="21"/>
        <v>7.573324060789391E-05</v>
      </c>
      <c r="Q104" s="13">
        <f t="shared" si="15"/>
        <v>0.008702484737584658</v>
      </c>
      <c r="S104">
        <v>17057.01</v>
      </c>
      <c r="T104">
        <f t="shared" si="22"/>
        <v>0.012996661751247324</v>
      </c>
      <c r="U104">
        <f t="shared" si="23"/>
        <v>7.870814759369164E-05</v>
      </c>
      <c r="V104" s="13">
        <f t="shared" si="16"/>
        <v>0.00887176124530477</v>
      </c>
    </row>
    <row r="105" spans="2:22" ht="15">
      <c r="B105" s="2">
        <v>103</v>
      </c>
      <c r="C105" s="1">
        <v>39098</v>
      </c>
      <c r="D105">
        <v>12582.59</v>
      </c>
      <c r="E105">
        <f t="shared" si="12"/>
        <v>0.0021113277392307327</v>
      </c>
      <c r="F105">
        <f t="shared" si="17"/>
        <v>2.2347822292660827E-05</v>
      </c>
      <c r="G105" s="13">
        <f t="shared" si="13"/>
        <v>0.004727348336293913</v>
      </c>
      <c r="I105">
        <v>6215.7</v>
      </c>
      <c r="J105">
        <f t="shared" si="18"/>
        <v>-0.003734572848212884</v>
      </c>
      <c r="K105">
        <f t="shared" si="19"/>
        <v>3.789229514373469E-05</v>
      </c>
      <c r="L105" s="13">
        <f t="shared" si="14"/>
        <v>0.00615567178655057</v>
      </c>
      <c r="N105">
        <v>5591.54</v>
      </c>
      <c r="O105">
        <f t="shared" si="20"/>
        <v>-0.0046425354509560856</v>
      </c>
      <c r="P105">
        <f t="shared" si="21"/>
        <v>7.130583850648962E-05</v>
      </c>
      <c r="Q105" s="13">
        <f t="shared" si="15"/>
        <v>0.008444278447948624</v>
      </c>
      <c r="S105">
        <v>17202.46</v>
      </c>
      <c r="T105">
        <f t="shared" si="22"/>
        <v>0.008527285849043926</v>
      </c>
      <c r="U105">
        <f t="shared" si="23"/>
        <v>8.412045173865026E-05</v>
      </c>
      <c r="V105" s="13">
        <f t="shared" si="16"/>
        <v>0.00917172021698494</v>
      </c>
    </row>
    <row r="106" spans="2:22" ht="15">
      <c r="B106" s="2">
        <v>104</v>
      </c>
      <c r="C106" s="1">
        <v>39099</v>
      </c>
      <c r="D106">
        <v>12577.15</v>
      </c>
      <c r="E106">
        <f t="shared" si="12"/>
        <v>-0.0004323434205517711</v>
      </c>
      <c r="F106">
        <f t="shared" si="17"/>
        <v>2.1274415244447886E-05</v>
      </c>
      <c r="G106" s="13">
        <f t="shared" si="13"/>
        <v>0.004612419673495452</v>
      </c>
      <c r="I106">
        <v>6204.5</v>
      </c>
      <c r="J106">
        <f t="shared" si="18"/>
        <v>-0.0018018887655452834</v>
      </c>
      <c r="K106">
        <f t="shared" si="19"/>
        <v>3.645557949662714E-05</v>
      </c>
      <c r="L106" s="13">
        <f t="shared" si="14"/>
        <v>0.006037845600595227</v>
      </c>
      <c r="N106">
        <v>5561.78</v>
      </c>
      <c r="O106">
        <f t="shared" si="20"/>
        <v>-0.0053223262285524596</v>
      </c>
      <c r="P106">
        <f t="shared" si="21"/>
        <v>6.832067632090328E-05</v>
      </c>
      <c r="Q106" s="13">
        <f t="shared" si="15"/>
        <v>0.008265632239635591</v>
      </c>
      <c r="S106">
        <v>17261.35</v>
      </c>
      <c r="T106">
        <f t="shared" si="22"/>
        <v>0.0034233475909840466</v>
      </c>
      <c r="U106">
        <f t="shared" si="23"/>
        <v>8.343610087140954E-05</v>
      </c>
      <c r="V106" s="13">
        <f t="shared" si="16"/>
        <v>0.009134336367323546</v>
      </c>
    </row>
    <row r="107" spans="2:22" ht="15">
      <c r="B107" s="2">
        <v>105</v>
      </c>
      <c r="C107" s="1">
        <v>39100</v>
      </c>
      <c r="D107">
        <v>12567.93</v>
      </c>
      <c r="E107">
        <f t="shared" si="12"/>
        <v>-0.000733075458271496</v>
      </c>
      <c r="F107">
        <f t="shared" si="17"/>
        <v>2.0009165579778676E-05</v>
      </c>
      <c r="G107" s="13">
        <f t="shared" si="13"/>
        <v>0.004473160580593846</v>
      </c>
      <c r="I107">
        <v>6210.3</v>
      </c>
      <c r="J107">
        <f t="shared" si="18"/>
        <v>0.0009348053831896497</v>
      </c>
      <c r="K107">
        <f t="shared" si="19"/>
        <v>3.446305291423341E-05</v>
      </c>
      <c r="L107" s="13">
        <f t="shared" si="14"/>
        <v>0.0058705240749215406</v>
      </c>
      <c r="N107">
        <v>5555.04</v>
      </c>
      <c r="O107">
        <f t="shared" si="20"/>
        <v>-0.0012118422519408862</v>
      </c>
      <c r="P107">
        <f t="shared" si="21"/>
        <v>6.592106513063731E-05</v>
      </c>
      <c r="Q107" s="13">
        <f t="shared" si="15"/>
        <v>0.008119178845833937</v>
      </c>
      <c r="S107">
        <v>17370.93</v>
      </c>
      <c r="T107">
        <f t="shared" si="22"/>
        <v>0.006348286779423495</v>
      </c>
      <c r="U107">
        <f t="shared" si="23"/>
        <v>7.913309334284673E-05</v>
      </c>
      <c r="V107" s="13">
        <f t="shared" si="16"/>
        <v>0.008895678352034022</v>
      </c>
    </row>
    <row r="108" spans="2:22" ht="15">
      <c r="B108" s="2">
        <v>106</v>
      </c>
      <c r="C108" s="1">
        <v>39101</v>
      </c>
      <c r="D108">
        <v>12565.53</v>
      </c>
      <c r="E108">
        <f t="shared" si="12"/>
        <v>-0.0001909622348310053</v>
      </c>
      <c r="F108">
        <f t="shared" si="17"/>
        <v>1.884085962264315E-05</v>
      </c>
      <c r="G108" s="13">
        <f t="shared" si="13"/>
        <v>0.004340605905014086</v>
      </c>
      <c r="I108">
        <v>6237.2</v>
      </c>
      <c r="J108">
        <f t="shared" si="18"/>
        <v>0.0043315137755019295</v>
      </c>
      <c r="K108">
        <f t="shared" si="19"/>
        <v>3.244770140564583E-05</v>
      </c>
      <c r="L108" s="13">
        <f t="shared" si="14"/>
        <v>0.005696288388560206</v>
      </c>
      <c r="N108">
        <v>5614.7</v>
      </c>
      <c r="O108">
        <f t="shared" si="20"/>
        <v>0.010739796653129385</v>
      </c>
      <c r="P108">
        <f t="shared" si="21"/>
        <v>6.205391492141441E-05</v>
      </c>
      <c r="Q108" s="13">
        <f t="shared" si="15"/>
        <v>0.00787743073098167</v>
      </c>
      <c r="S108">
        <v>17310.44</v>
      </c>
      <c r="T108">
        <f t="shared" si="22"/>
        <v>-0.003482254548259742</v>
      </c>
      <c r="U108">
        <f t="shared" si="23"/>
        <v>7.680315244430412E-05</v>
      </c>
      <c r="V108" s="13">
        <f t="shared" si="16"/>
        <v>0.008763740779159555</v>
      </c>
    </row>
    <row r="109" spans="2:22" ht="15">
      <c r="B109" s="2">
        <v>107</v>
      </c>
      <c r="C109" s="1">
        <v>39104</v>
      </c>
      <c r="D109">
        <v>12477.16</v>
      </c>
      <c r="E109">
        <f t="shared" si="12"/>
        <v>-0.007032731607819232</v>
      </c>
      <c r="F109">
        <f t="shared" si="17"/>
        <v>1.771259603979246E-05</v>
      </c>
      <c r="G109" s="13">
        <f t="shared" si="13"/>
        <v>0.00420863351217381</v>
      </c>
      <c r="I109">
        <v>6218.4</v>
      </c>
      <c r="J109">
        <f t="shared" si="18"/>
        <v>-0.0030141730263580106</v>
      </c>
      <c r="K109">
        <f t="shared" si="19"/>
        <v>3.162656001654885E-05</v>
      </c>
      <c r="L109" s="13">
        <f t="shared" si="14"/>
        <v>0.005623749640279949</v>
      </c>
      <c r="N109">
        <v>5579.78</v>
      </c>
      <c r="O109">
        <f t="shared" si="20"/>
        <v>-0.006219388391187432</v>
      </c>
      <c r="P109">
        <f t="shared" si="21"/>
        <v>6.525127395516369E-05</v>
      </c>
      <c r="Q109" s="13">
        <f t="shared" si="15"/>
        <v>0.008077826066161841</v>
      </c>
      <c r="S109">
        <v>17424.18</v>
      </c>
      <c r="T109">
        <f t="shared" si="22"/>
        <v>0.006570601324980856</v>
      </c>
      <c r="U109">
        <f t="shared" si="23"/>
        <v>7.292252910197841E-05</v>
      </c>
      <c r="V109" s="13">
        <f t="shared" si="16"/>
        <v>0.008539468900463214</v>
      </c>
    </row>
    <row r="110" spans="2:22" ht="15">
      <c r="B110" s="2">
        <v>108</v>
      </c>
      <c r="C110" s="1">
        <v>39105</v>
      </c>
      <c r="D110">
        <v>12533.8</v>
      </c>
      <c r="E110">
        <f t="shared" si="12"/>
        <v>0.00453949456446815</v>
      </c>
      <c r="F110">
        <f t="shared" si="17"/>
        <v>1.9617399109462095E-05</v>
      </c>
      <c r="G110" s="13">
        <f t="shared" si="13"/>
        <v>0.004429153317448166</v>
      </c>
      <c r="I110">
        <v>6227.6</v>
      </c>
      <c r="J110">
        <f t="shared" si="18"/>
        <v>0.0014794802521550122</v>
      </c>
      <c r="K110">
        <f t="shared" si="19"/>
        <v>3.027408075752537E-05</v>
      </c>
      <c r="L110" s="13">
        <f t="shared" si="14"/>
        <v>0.005502188724273766</v>
      </c>
      <c r="N110">
        <v>5575.07</v>
      </c>
      <c r="O110">
        <f t="shared" si="20"/>
        <v>-0.0008441193021947168</v>
      </c>
      <c r="P110">
        <f t="shared" si="21"/>
        <v>6.365704503548008E-05</v>
      </c>
      <c r="Q110" s="13">
        <f t="shared" si="15"/>
        <v>0.00797853652216245</v>
      </c>
      <c r="S110">
        <v>17408.57</v>
      </c>
      <c r="T110">
        <f t="shared" si="22"/>
        <v>-0.0008958814704623449</v>
      </c>
      <c r="U110">
        <f t="shared" si="23"/>
        <v>7.113754546217011E-05</v>
      </c>
      <c r="V110" s="13">
        <f t="shared" si="16"/>
        <v>0.0084343076456915</v>
      </c>
    </row>
    <row r="111" spans="2:22" ht="15">
      <c r="B111" s="2">
        <v>109</v>
      </c>
      <c r="C111" s="1">
        <v>39106</v>
      </c>
      <c r="D111">
        <v>12621.77</v>
      </c>
      <c r="E111">
        <f t="shared" si="12"/>
        <v>0.007018621647066426</v>
      </c>
      <c r="F111">
        <f t="shared" si="17"/>
        <v>1.967677581694452E-05</v>
      </c>
      <c r="G111" s="13">
        <f t="shared" si="13"/>
        <v>0.004435851194184101</v>
      </c>
      <c r="I111">
        <v>6314.8</v>
      </c>
      <c r="J111">
        <f t="shared" si="18"/>
        <v>0.014002183826835348</v>
      </c>
      <c r="K111">
        <f t="shared" si="19"/>
        <v>2.8588967621064845E-05</v>
      </c>
      <c r="L111" s="13">
        <f t="shared" si="14"/>
        <v>0.005346865214409733</v>
      </c>
      <c r="N111">
        <v>5638.08</v>
      </c>
      <c r="O111">
        <f t="shared" si="20"/>
        <v>0.011302100242687576</v>
      </c>
      <c r="P111">
        <f t="shared" si="21"/>
        <v>5.9880374577131535E-05</v>
      </c>
      <c r="Q111" s="13">
        <f t="shared" si="15"/>
        <v>0.007738241051888441</v>
      </c>
      <c r="S111">
        <v>17507.4</v>
      </c>
      <c r="T111">
        <f t="shared" si="22"/>
        <v>0.005677088928039566</v>
      </c>
      <c r="U111">
        <f t="shared" si="23"/>
        <v>6.691744895098695E-05</v>
      </c>
      <c r="V111" s="13">
        <f t="shared" si="16"/>
        <v>0.008180308609764484</v>
      </c>
    </row>
    <row r="112" spans="2:22" ht="15">
      <c r="B112" s="2">
        <v>110</v>
      </c>
      <c r="C112" s="1">
        <v>39107</v>
      </c>
      <c r="D112">
        <v>12502.56</v>
      </c>
      <c r="E112">
        <f t="shared" si="12"/>
        <v>-0.009444792608326799</v>
      </c>
      <c r="F112">
        <f t="shared" si="17"/>
        <v>2.1451832257408015E-05</v>
      </c>
      <c r="G112" s="13">
        <f t="shared" si="13"/>
        <v>0.0046316122740799465</v>
      </c>
      <c r="I112">
        <v>6269.3</v>
      </c>
      <c r="J112">
        <f t="shared" si="18"/>
        <v>-0.007205295496294419</v>
      </c>
      <c r="K112">
        <f t="shared" si="19"/>
        <v>3.863729867903032E-05</v>
      </c>
      <c r="L112" s="13">
        <f t="shared" si="14"/>
        <v>0.006215890819426474</v>
      </c>
      <c r="N112">
        <v>5609.2</v>
      </c>
      <c r="O112">
        <f t="shared" si="20"/>
        <v>-0.005122311141381483</v>
      </c>
      <c r="P112">
        <f t="shared" si="21"/>
        <v>6.395180029624916E-05</v>
      </c>
      <c r="Q112" s="13">
        <f t="shared" si="15"/>
        <v>0.007996986951111597</v>
      </c>
      <c r="S112">
        <v>17458.3</v>
      </c>
      <c r="T112">
        <f t="shared" si="22"/>
        <v>-0.0028045283708604462</v>
      </c>
      <c r="U112">
        <f t="shared" si="23"/>
        <v>6.48361623357399E-05</v>
      </c>
      <c r="V112" s="13">
        <f t="shared" si="16"/>
        <v>0.008052090556851674</v>
      </c>
    </row>
    <row r="113" spans="2:22" ht="15">
      <c r="B113" s="2">
        <v>111</v>
      </c>
      <c r="C113" s="1">
        <v>39108</v>
      </c>
      <c r="D113">
        <v>12487.02</v>
      </c>
      <c r="E113">
        <f t="shared" si="12"/>
        <v>-0.001242945444772835</v>
      </c>
      <c r="F113">
        <f t="shared" si="17"/>
        <v>2.551696876682181E-05</v>
      </c>
      <c r="G113" s="13">
        <f t="shared" si="13"/>
        <v>0.005051432348039693</v>
      </c>
      <c r="I113">
        <v>6228</v>
      </c>
      <c r="J113">
        <f t="shared" si="18"/>
        <v>-0.006587657314213737</v>
      </c>
      <c r="K113">
        <f t="shared" si="19"/>
        <v>3.943403774962374E-05</v>
      </c>
      <c r="L113" s="13">
        <f t="shared" si="14"/>
        <v>0.00627965267746742</v>
      </c>
      <c r="N113">
        <v>5582.3</v>
      </c>
      <c r="O113">
        <f t="shared" si="20"/>
        <v>-0.004795692790415681</v>
      </c>
      <c r="P113">
        <f t="shared" si="21"/>
        <v>6.168897656422147E-05</v>
      </c>
      <c r="Q113" s="13">
        <f t="shared" si="15"/>
        <v>0.007854233034754028</v>
      </c>
      <c r="S113">
        <v>17421.93</v>
      </c>
      <c r="T113">
        <f t="shared" si="22"/>
        <v>-0.002083249800954216</v>
      </c>
      <c r="U113">
        <f t="shared" si="23"/>
        <v>6.141791535857317E-05</v>
      </c>
      <c r="V113" s="13">
        <f t="shared" si="16"/>
        <v>0.007836958297616057</v>
      </c>
    </row>
    <row r="114" spans="2:22" ht="15">
      <c r="B114" s="2">
        <v>112</v>
      </c>
      <c r="C114" s="1">
        <v>39111</v>
      </c>
      <c r="D114">
        <v>12490.78</v>
      </c>
      <c r="E114">
        <f t="shared" si="12"/>
        <v>0.0003011126754021551</v>
      </c>
      <c r="F114">
        <f t="shared" si="17"/>
        <v>2.4078645443533394E-05</v>
      </c>
      <c r="G114" s="13">
        <f t="shared" si="13"/>
        <v>0.004906999637612926</v>
      </c>
      <c r="I114">
        <v>6239.9</v>
      </c>
      <c r="J114">
        <f t="shared" si="18"/>
        <v>0.001910725754656332</v>
      </c>
      <c r="K114">
        <f t="shared" si="19"/>
        <v>3.967182921801715E-05</v>
      </c>
      <c r="L114" s="13">
        <f t="shared" si="14"/>
        <v>0.006298557709350383</v>
      </c>
      <c r="N114">
        <v>5619.7</v>
      </c>
      <c r="O114">
        <f t="shared" si="20"/>
        <v>0.006699747415939601</v>
      </c>
      <c r="P114">
        <f t="shared" si="21"/>
        <v>5.936755813077087E-05</v>
      </c>
      <c r="Q114" s="13">
        <f t="shared" si="15"/>
        <v>0.00770503459633835</v>
      </c>
      <c r="S114">
        <v>17470.46</v>
      </c>
      <c r="T114">
        <f t="shared" si="22"/>
        <v>0.0027855696814301765</v>
      </c>
      <c r="U114">
        <f t="shared" si="23"/>
        <v>5.7993236221049325E-05</v>
      </c>
      <c r="V114" s="13">
        <f t="shared" si="16"/>
        <v>0.007615329029073486</v>
      </c>
    </row>
    <row r="115" spans="2:22" ht="15">
      <c r="B115" s="2">
        <v>113</v>
      </c>
      <c r="C115" s="1">
        <v>39112</v>
      </c>
      <c r="D115">
        <v>12523.31</v>
      </c>
      <c r="E115">
        <f t="shared" si="12"/>
        <v>0.00260432094713051</v>
      </c>
      <c r="F115">
        <f t="shared" si="17"/>
        <v>2.2639366847518662E-05</v>
      </c>
      <c r="G115" s="13">
        <f t="shared" si="13"/>
        <v>0.004758084367423371</v>
      </c>
      <c r="I115">
        <v>6242</v>
      </c>
      <c r="J115">
        <f t="shared" si="18"/>
        <v>0.0003365438548695274</v>
      </c>
      <c r="K115">
        <f t="shared" si="19"/>
        <v>3.751057183950654E-05</v>
      </c>
      <c r="L115" s="13">
        <f t="shared" si="14"/>
        <v>0.006124587483211138</v>
      </c>
      <c r="N115">
        <v>5645.59</v>
      </c>
      <c r="O115">
        <f t="shared" si="20"/>
        <v>0.0046070074915031635</v>
      </c>
      <c r="P115">
        <f t="shared" si="21"/>
        <v>5.8498701569167976E-05</v>
      </c>
      <c r="Q115" s="13">
        <f t="shared" si="15"/>
        <v>0.007648444388839339</v>
      </c>
      <c r="S115">
        <v>17490.19</v>
      </c>
      <c r="T115">
        <f t="shared" si="22"/>
        <v>0.0011293348887207071</v>
      </c>
      <c r="U115">
        <f t="shared" si="23"/>
        <v>5.4979205954792544E-05</v>
      </c>
      <c r="V115" s="13">
        <f t="shared" si="16"/>
        <v>0.007414796420320152</v>
      </c>
    </row>
    <row r="116" spans="2:22" ht="15">
      <c r="B116" s="2">
        <v>114</v>
      </c>
      <c r="C116" s="1">
        <v>39113</v>
      </c>
      <c r="D116">
        <v>12621.69</v>
      </c>
      <c r="E116">
        <f t="shared" si="12"/>
        <v>0.007855750596288123</v>
      </c>
      <c r="F116">
        <f t="shared" si="17"/>
        <v>2.1687954092407307E-05</v>
      </c>
      <c r="G116" s="13">
        <f t="shared" si="13"/>
        <v>0.004657032756209398</v>
      </c>
      <c r="I116">
        <v>6203.1</v>
      </c>
      <c r="J116">
        <f t="shared" si="18"/>
        <v>-0.006231976930470944</v>
      </c>
      <c r="K116">
        <f t="shared" si="19"/>
        <v>3.526673323511117E-05</v>
      </c>
      <c r="L116" s="13">
        <f t="shared" si="14"/>
        <v>0.00593858006893156</v>
      </c>
      <c r="N116">
        <v>5608.31</v>
      </c>
      <c r="O116">
        <f t="shared" si="20"/>
        <v>-0.006603384234420095</v>
      </c>
      <c r="P116">
        <f t="shared" si="21"/>
        <v>5.626225055662387E-05</v>
      </c>
      <c r="Q116" s="13">
        <f t="shared" si="15"/>
        <v>0.007500816659312762</v>
      </c>
      <c r="S116">
        <v>17383.42</v>
      </c>
      <c r="T116">
        <f t="shared" si="22"/>
        <v>-0.006104564901810698</v>
      </c>
      <c r="U116">
        <f t="shared" si="23"/>
        <v>5.17569774349579E-05</v>
      </c>
      <c r="V116" s="13">
        <f t="shared" si="16"/>
        <v>0.007194232233877212</v>
      </c>
    </row>
    <row r="117" spans="2:22" ht="15">
      <c r="B117" s="2">
        <v>115</v>
      </c>
      <c r="C117" s="1">
        <v>39114</v>
      </c>
      <c r="D117">
        <v>12673.68</v>
      </c>
      <c r="E117">
        <f t="shared" si="12"/>
        <v>0.004119099740209099</v>
      </c>
      <c r="F117">
        <f t="shared" si="17"/>
        <v>2.4089445892727742E-05</v>
      </c>
      <c r="G117" s="13">
        <f t="shared" si="13"/>
        <v>0.004908100028802158</v>
      </c>
      <c r="I117">
        <v>6282.2</v>
      </c>
      <c r="J117">
        <f t="shared" si="18"/>
        <v>0.012751688671793047</v>
      </c>
      <c r="K117">
        <f t="shared" si="19"/>
        <v>3.548098142871982E-05</v>
      </c>
      <c r="L117" s="13">
        <f t="shared" si="14"/>
        <v>0.005956591427042804</v>
      </c>
      <c r="N117">
        <v>5662.25</v>
      </c>
      <c r="O117">
        <f t="shared" si="20"/>
        <v>0.009617870624127339</v>
      </c>
      <c r="P117">
        <f t="shared" si="21"/>
        <v>5.550279652406971E-05</v>
      </c>
      <c r="Q117" s="13">
        <f t="shared" si="15"/>
        <v>0.007450019900917695</v>
      </c>
      <c r="S117">
        <v>17519.5</v>
      </c>
      <c r="T117">
        <f t="shared" si="22"/>
        <v>0.007828148891299971</v>
      </c>
      <c r="U117">
        <f t="shared" si="23"/>
        <v>5.088750154728557E-05</v>
      </c>
      <c r="V117" s="13">
        <f t="shared" si="16"/>
        <v>0.007133547613024362</v>
      </c>
    </row>
    <row r="118" spans="2:22" ht="15">
      <c r="B118" s="2">
        <v>116</v>
      </c>
      <c r="C118" s="1">
        <v>39115</v>
      </c>
      <c r="D118">
        <v>12653.49</v>
      </c>
      <c r="E118">
        <f t="shared" si="12"/>
        <v>-0.0015930653133107754</v>
      </c>
      <c r="F118">
        <f t="shared" si="17"/>
        <v>2.3662098099351516E-05</v>
      </c>
      <c r="G118" s="13">
        <f t="shared" si="13"/>
        <v>0.004864370267501387</v>
      </c>
      <c r="I118">
        <v>6310.9</v>
      </c>
      <c r="J118">
        <f t="shared" si="18"/>
        <v>0.004568463277195858</v>
      </c>
      <c r="K118">
        <f t="shared" si="19"/>
        <v>4.310845638193674E-05</v>
      </c>
      <c r="L118" s="13">
        <f t="shared" si="14"/>
        <v>0.006565703037903613</v>
      </c>
      <c r="N118">
        <v>5677.3</v>
      </c>
      <c r="O118">
        <f t="shared" si="20"/>
        <v>0.0026579539935538314</v>
      </c>
      <c r="P118">
        <f t="shared" si="21"/>
        <v>5.7722834853172624E-05</v>
      </c>
      <c r="Q118" s="13">
        <f t="shared" si="15"/>
        <v>0.007597554531108851</v>
      </c>
      <c r="S118">
        <v>17547.11</v>
      </c>
      <c r="T118">
        <f t="shared" si="22"/>
        <v>0.0015759582179857062</v>
      </c>
      <c r="U118">
        <f t="shared" si="23"/>
        <v>5.1511046358310096E-05</v>
      </c>
      <c r="V118" s="13">
        <f t="shared" si="16"/>
        <v>0.007177119642190041</v>
      </c>
    </row>
    <row r="119" spans="2:22" ht="15">
      <c r="B119" s="2">
        <v>117</v>
      </c>
      <c r="C119" s="1">
        <v>39118</v>
      </c>
      <c r="D119">
        <v>12661.74</v>
      </c>
      <c r="E119">
        <f t="shared" si="12"/>
        <v>0.000651994034847303</v>
      </c>
      <c r="F119">
        <f t="shared" si="17"/>
        <v>2.239464363893886E-05</v>
      </c>
      <c r="G119" s="13">
        <f t="shared" si="13"/>
        <v>0.004732297923729957</v>
      </c>
      <c r="I119">
        <v>6317.9</v>
      </c>
      <c r="J119">
        <f t="shared" si="18"/>
        <v>0.0011091920328320842</v>
      </c>
      <c r="K119">
        <f t="shared" si="19"/>
        <v>4.1774200401925764E-05</v>
      </c>
      <c r="L119" s="13">
        <f t="shared" si="14"/>
        <v>0.006463296403687964</v>
      </c>
      <c r="N119">
        <v>5681.11</v>
      </c>
      <c r="O119">
        <f t="shared" si="20"/>
        <v>0.0006710936536733113</v>
      </c>
      <c r="P119">
        <f t="shared" si="21"/>
        <v>5.4683347927893186E-05</v>
      </c>
      <c r="Q119" s="13">
        <f t="shared" si="15"/>
        <v>0.007394818992233224</v>
      </c>
      <c r="S119">
        <v>17344.8</v>
      </c>
      <c r="T119">
        <f t="shared" si="22"/>
        <v>-0.011529533923250113</v>
      </c>
      <c r="U119">
        <f t="shared" si="23"/>
        <v>4.856940223510169E-05</v>
      </c>
      <c r="V119" s="13">
        <f t="shared" si="16"/>
        <v>0.006969175147397408</v>
      </c>
    </row>
    <row r="120" spans="2:22" ht="15">
      <c r="B120" s="2">
        <v>118</v>
      </c>
      <c r="C120" s="1">
        <v>39119</v>
      </c>
      <c r="D120">
        <v>12666.31</v>
      </c>
      <c r="E120">
        <f t="shared" si="12"/>
        <v>0.00036092985640201973</v>
      </c>
      <c r="F120">
        <f t="shared" si="17"/>
        <v>2.1076470793891115E-05</v>
      </c>
      <c r="G120" s="13">
        <f t="shared" si="13"/>
        <v>0.004590911760630029</v>
      </c>
      <c r="I120">
        <v>6346.3</v>
      </c>
      <c r="J120">
        <f t="shared" si="18"/>
        <v>0.004495164532518804</v>
      </c>
      <c r="K120">
        <f t="shared" si="19"/>
        <v>3.9341566795752105E-05</v>
      </c>
      <c r="L120" s="13">
        <f t="shared" si="14"/>
        <v>0.006272285611780773</v>
      </c>
      <c r="N120">
        <v>5676.78</v>
      </c>
      <c r="O120">
        <f t="shared" si="20"/>
        <v>-0.0007621749974916746</v>
      </c>
      <c r="P120">
        <f t="shared" si="21"/>
        <v>5.142936905373963E-05</v>
      </c>
      <c r="Q120" s="13">
        <f t="shared" si="15"/>
        <v>0.007171427267548603</v>
      </c>
      <c r="S120">
        <v>17406.86</v>
      </c>
      <c r="T120">
        <f t="shared" si="22"/>
        <v>0.0035780176191135852</v>
      </c>
      <c r="U120">
        <f t="shared" si="23"/>
        <v>5.3631047250238094E-05</v>
      </c>
      <c r="V120" s="13">
        <f t="shared" si="16"/>
        <v>0.0073233221457367345</v>
      </c>
    </row>
    <row r="121" spans="2:22" ht="15">
      <c r="B121" s="2">
        <v>119</v>
      </c>
      <c r="C121" s="1">
        <v>39120</v>
      </c>
      <c r="D121">
        <v>12666.87</v>
      </c>
      <c r="E121">
        <f t="shared" si="12"/>
        <v>4.421177122629319E-05</v>
      </c>
      <c r="F121">
        <f t="shared" si="17"/>
        <v>1.981969876793219E-05</v>
      </c>
      <c r="G121" s="13">
        <f t="shared" si="13"/>
        <v>0.004451932026427649</v>
      </c>
      <c r="I121">
        <v>6369.5</v>
      </c>
      <c r="J121">
        <f t="shared" si="18"/>
        <v>0.0036556733844917222</v>
      </c>
      <c r="K121">
        <f t="shared" si="19"/>
        <v>3.8193463038471876E-05</v>
      </c>
      <c r="L121" s="13">
        <f t="shared" si="14"/>
        <v>0.006180086005750395</v>
      </c>
      <c r="N121">
        <v>5703</v>
      </c>
      <c r="O121">
        <f t="shared" si="20"/>
        <v>0.004618815596165477</v>
      </c>
      <c r="P121">
        <f t="shared" si="21"/>
        <v>4.8378461554123334E-05</v>
      </c>
      <c r="Q121" s="13">
        <f t="shared" si="15"/>
        <v>0.0069554627131574315</v>
      </c>
      <c r="S121">
        <v>17292.32</v>
      </c>
      <c r="T121">
        <f t="shared" si="22"/>
        <v>-0.006580164371977535</v>
      </c>
      <c r="U121">
        <f t="shared" si="23"/>
        <v>5.118131702018504E-05</v>
      </c>
      <c r="V121" s="13">
        <f t="shared" si="16"/>
        <v>0.007154111895978777</v>
      </c>
    </row>
    <row r="122" spans="2:22" ht="15">
      <c r="B122" s="2">
        <v>120</v>
      </c>
      <c r="C122" s="1">
        <v>39121</v>
      </c>
      <c r="D122">
        <v>12637.63</v>
      </c>
      <c r="E122">
        <f t="shared" si="12"/>
        <v>-0.002308383996993859</v>
      </c>
      <c r="F122">
        <f t="shared" si="17"/>
        <v>1.8630634122699157E-05</v>
      </c>
      <c r="G122" s="13">
        <f t="shared" si="13"/>
        <v>0.004316321827980295</v>
      </c>
      <c r="I122">
        <v>6346.4</v>
      </c>
      <c r="J122">
        <f t="shared" si="18"/>
        <v>-0.0036266582934296825</v>
      </c>
      <c r="K122">
        <f t="shared" si="19"/>
        <v>3.6703692129808426E-05</v>
      </c>
      <c r="L122" s="13">
        <f t="shared" si="14"/>
        <v>0.006058357213783983</v>
      </c>
      <c r="N122">
        <v>5665.1</v>
      </c>
      <c r="O122">
        <f t="shared" si="20"/>
        <v>-0.006645625109591379</v>
      </c>
      <c r="P122">
        <f t="shared" si="21"/>
        <v>4.675576131155882E-05</v>
      </c>
      <c r="Q122" s="13">
        <f t="shared" si="15"/>
        <v>0.0068378184614362805</v>
      </c>
      <c r="S122">
        <v>17292.48</v>
      </c>
      <c r="T122">
        <f t="shared" si="22"/>
        <v>9.252662453612614E-06</v>
      </c>
      <c r="U122">
        <f t="shared" si="23"/>
        <v>5.0708351788708484E-05</v>
      </c>
      <c r="V122" s="13">
        <f t="shared" si="16"/>
        <v>0.0071209796930414345</v>
      </c>
    </row>
    <row r="123" spans="2:22" ht="15">
      <c r="B123" s="2">
        <v>121</v>
      </c>
      <c r="C123" s="1">
        <v>39122</v>
      </c>
      <c r="D123">
        <v>12580.83</v>
      </c>
      <c r="E123">
        <f t="shared" si="12"/>
        <v>-0.0044945136073772755</v>
      </c>
      <c r="F123">
        <f t="shared" si="17"/>
        <v>1.7832514275991846E-05</v>
      </c>
      <c r="G123" s="13">
        <f t="shared" si="13"/>
        <v>0.00422285617514874</v>
      </c>
      <c r="I123">
        <v>6382.8</v>
      </c>
      <c r="J123">
        <f t="shared" si="18"/>
        <v>0.0057355351065171666</v>
      </c>
      <c r="K123">
        <f t="shared" si="19"/>
        <v>3.529062962465806E-05</v>
      </c>
      <c r="L123" s="13">
        <f t="shared" si="14"/>
        <v>0.005940591689777884</v>
      </c>
      <c r="N123">
        <v>5692.45</v>
      </c>
      <c r="O123">
        <f t="shared" si="20"/>
        <v>0.004827805334415889</v>
      </c>
      <c r="P123">
        <f t="shared" si="21"/>
        <v>4.660027561869918E-05</v>
      </c>
      <c r="Q123" s="13">
        <f t="shared" si="15"/>
        <v>0.006826439453968604</v>
      </c>
      <c r="S123">
        <v>17504.33</v>
      </c>
      <c r="T123">
        <f t="shared" si="22"/>
        <v>0.01225099002572229</v>
      </c>
      <c r="U123">
        <f t="shared" si="23"/>
        <v>4.7665855818091726E-05</v>
      </c>
      <c r="V123" s="13">
        <f t="shared" si="16"/>
        <v>0.006904046336612445</v>
      </c>
    </row>
    <row r="124" spans="2:22" ht="15">
      <c r="B124" s="2">
        <v>122</v>
      </c>
      <c r="C124" s="1">
        <v>39126</v>
      </c>
      <c r="D124">
        <v>12654.85</v>
      </c>
      <c r="E124">
        <f t="shared" si="12"/>
        <v>0.005883554582646808</v>
      </c>
      <c r="F124">
        <f t="shared" si="17"/>
        <v>1.7974602573446304E-05</v>
      </c>
      <c r="G124" s="13">
        <f t="shared" si="13"/>
        <v>0.004239646515152685</v>
      </c>
      <c r="I124">
        <v>6381.8</v>
      </c>
      <c r="J124">
        <f t="shared" si="18"/>
        <v>-0.00015667105345616342</v>
      </c>
      <c r="K124">
        <f t="shared" si="19"/>
        <v>3.514697362466403E-05</v>
      </c>
      <c r="L124" s="13">
        <f t="shared" si="14"/>
        <v>0.005928488308554216</v>
      </c>
      <c r="N124">
        <v>5682.69</v>
      </c>
      <c r="O124">
        <f t="shared" si="20"/>
        <v>-0.001714551730801363</v>
      </c>
      <c r="P124">
        <f t="shared" si="21"/>
        <v>4.52027213423981E-05</v>
      </c>
      <c r="Q124" s="13">
        <f t="shared" si="15"/>
        <v>0.006723296910177186</v>
      </c>
      <c r="S124">
        <v>17621.45</v>
      </c>
      <c r="T124">
        <f t="shared" si="22"/>
        <v>0.006690915904807494</v>
      </c>
      <c r="U124">
        <f t="shared" si="23"/>
        <v>5.381110986562705E-05</v>
      </c>
      <c r="V124" s="13">
        <f t="shared" si="16"/>
        <v>0.007335605623643289</v>
      </c>
    </row>
    <row r="125" spans="2:22" ht="15">
      <c r="B125" s="2">
        <v>123</v>
      </c>
      <c r="C125" s="1">
        <v>39127</v>
      </c>
      <c r="D125">
        <v>12741.86</v>
      </c>
      <c r="E125">
        <f t="shared" si="12"/>
        <v>0.006875624760467347</v>
      </c>
      <c r="F125">
        <f t="shared" si="17"/>
        <v>1.8973099290658584E-05</v>
      </c>
      <c r="G125" s="13">
        <f t="shared" si="13"/>
        <v>0.004355812127566866</v>
      </c>
      <c r="I125">
        <v>6421.2</v>
      </c>
      <c r="J125">
        <f t="shared" si="18"/>
        <v>0.0061738067629821735</v>
      </c>
      <c r="K125">
        <f t="shared" si="19"/>
        <v>3.303962795632365E-05</v>
      </c>
      <c r="L125" s="13">
        <f t="shared" si="14"/>
        <v>0.005748010782551095</v>
      </c>
      <c r="N125">
        <v>5725.84</v>
      </c>
      <c r="O125">
        <f t="shared" si="20"/>
        <v>0.007593234894037956</v>
      </c>
      <c r="P125">
        <f t="shared" si="21"/>
        <v>4.266693932010985E-05</v>
      </c>
      <c r="Q125" s="13">
        <f t="shared" si="15"/>
        <v>0.006531993518070103</v>
      </c>
      <c r="S125">
        <v>17752.64</v>
      </c>
      <c r="T125">
        <f t="shared" si="22"/>
        <v>0.007444903796225548</v>
      </c>
      <c r="U125">
        <f t="shared" si="23"/>
        <v>5.3268544612401785E-05</v>
      </c>
      <c r="V125" s="13">
        <f t="shared" si="16"/>
        <v>0.007298530304958786</v>
      </c>
    </row>
    <row r="126" spans="2:22" ht="15">
      <c r="B126" s="2">
        <v>124</v>
      </c>
      <c r="C126" s="1">
        <v>39128</v>
      </c>
      <c r="D126">
        <v>12765.01</v>
      </c>
      <c r="E126">
        <f t="shared" si="12"/>
        <v>0.0018168462061268634</v>
      </c>
      <c r="F126">
        <f t="shared" si="17"/>
        <v>2.067116628402417E-05</v>
      </c>
      <c r="G126" s="13">
        <f t="shared" si="13"/>
        <v>0.0045465554306556265</v>
      </c>
      <c r="I126">
        <v>6433.3</v>
      </c>
      <c r="J126">
        <f t="shared" si="18"/>
        <v>0.0018843829813742546</v>
      </c>
      <c r="K126">
        <f t="shared" si="19"/>
        <v>3.3344203675742895E-05</v>
      </c>
      <c r="L126" s="13">
        <f t="shared" si="14"/>
        <v>0.0057744440144262285</v>
      </c>
      <c r="N126">
        <v>5720.88</v>
      </c>
      <c r="O126">
        <f t="shared" si="20"/>
        <v>-0.0008662484456429164</v>
      </c>
      <c r="P126">
        <f t="shared" si="21"/>
        <v>4.356635593026539E-05</v>
      </c>
      <c r="Q126" s="13">
        <f t="shared" si="15"/>
        <v>0.006600481492305345</v>
      </c>
      <c r="S126">
        <v>17897.23</v>
      </c>
      <c r="T126">
        <f t="shared" si="22"/>
        <v>0.00814470411161383</v>
      </c>
      <c r="U126">
        <f t="shared" si="23"/>
        <v>5.3398027487760894E-05</v>
      </c>
      <c r="V126" s="13">
        <f t="shared" si="16"/>
        <v>0.007307395396977017</v>
      </c>
    </row>
    <row r="127" spans="2:22" ht="15">
      <c r="B127" s="2">
        <v>125</v>
      </c>
      <c r="C127" s="1">
        <v>39129</v>
      </c>
      <c r="D127">
        <v>12767.57</v>
      </c>
      <c r="E127">
        <f t="shared" si="12"/>
        <v>0.00020054821735349134</v>
      </c>
      <c r="F127">
        <f t="shared" si="17"/>
        <v>1.9628952115185774E-05</v>
      </c>
      <c r="G127" s="13">
        <f t="shared" si="13"/>
        <v>0.00443045732573803</v>
      </c>
      <c r="I127">
        <v>6419.5</v>
      </c>
      <c r="J127">
        <f t="shared" si="18"/>
        <v>-0.0021450888346572026</v>
      </c>
      <c r="K127">
        <f t="shared" si="19"/>
        <v>3.15566054084279E-05</v>
      </c>
      <c r="L127" s="13">
        <f t="shared" si="14"/>
        <v>0.005617526627300301</v>
      </c>
      <c r="N127">
        <v>5713.59</v>
      </c>
      <c r="O127">
        <f t="shared" si="20"/>
        <v>-0.0012742794814783675</v>
      </c>
      <c r="P127">
        <f t="shared" si="21"/>
        <v>4.099739775662419E-05</v>
      </c>
      <c r="Q127" s="13">
        <f t="shared" si="15"/>
        <v>0.006402921033139811</v>
      </c>
      <c r="S127">
        <v>17875.65</v>
      </c>
      <c r="T127">
        <f t="shared" si="22"/>
        <v>-0.0012057731838948323</v>
      </c>
      <c r="U127">
        <f t="shared" si="23"/>
        <v>5.41743181424396E-05</v>
      </c>
      <c r="V127" s="13">
        <f t="shared" si="16"/>
        <v>0.007360320519001846</v>
      </c>
    </row>
    <row r="128" spans="2:22" ht="15">
      <c r="B128" s="2">
        <v>126</v>
      </c>
      <c r="C128" s="1">
        <v>39133</v>
      </c>
      <c r="D128">
        <v>12786.64</v>
      </c>
      <c r="E128">
        <f t="shared" si="12"/>
        <v>0.0014936279965568789</v>
      </c>
      <c r="F128">
        <f t="shared" si="17"/>
        <v>1.8453628163523646E-05</v>
      </c>
      <c r="G128" s="13">
        <f t="shared" si="13"/>
        <v>0.004295768634775812</v>
      </c>
      <c r="I128">
        <v>6412.3</v>
      </c>
      <c r="J128">
        <f t="shared" si="18"/>
        <v>-0.0011215826777786148</v>
      </c>
      <c r="K128">
        <f t="shared" si="19"/>
        <v>2.9939293450436482E-05</v>
      </c>
      <c r="L128" s="13">
        <f t="shared" si="14"/>
        <v>0.00547168104428945</v>
      </c>
      <c r="N128">
        <v>5713.45</v>
      </c>
      <c r="O128">
        <f t="shared" si="20"/>
        <v>-2.4502983238266556E-05</v>
      </c>
      <c r="P128">
        <f t="shared" si="21"/>
        <v>3.863498118304174E-05</v>
      </c>
      <c r="Q128" s="13">
        <f t="shared" si="15"/>
        <v>0.006215704399586723</v>
      </c>
      <c r="S128">
        <v>17939.12</v>
      </c>
      <c r="T128">
        <f t="shared" si="22"/>
        <v>0.0035506401165830343</v>
      </c>
      <c r="U128">
        <f t="shared" si="23"/>
        <v>5.101109239215321E-05</v>
      </c>
      <c r="V128" s="13">
        <f t="shared" si="16"/>
        <v>0.007142205009109806</v>
      </c>
    </row>
    <row r="129" spans="2:22" ht="15">
      <c r="B129" s="2">
        <v>127</v>
      </c>
      <c r="C129" s="1">
        <v>39134</v>
      </c>
      <c r="D129">
        <v>12738.41</v>
      </c>
      <c r="E129">
        <f t="shared" si="12"/>
        <v>-0.003771905676549865</v>
      </c>
      <c r="F129">
        <f t="shared" si="17"/>
        <v>1.748026594923814E-05</v>
      </c>
      <c r="G129" s="13">
        <f t="shared" si="13"/>
        <v>0.0041809407971457975</v>
      </c>
      <c r="I129">
        <v>6357.1</v>
      </c>
      <c r="J129">
        <f t="shared" si="18"/>
        <v>-0.00860845562434693</v>
      </c>
      <c r="K129">
        <f t="shared" si="19"/>
        <v>2.8218412705595877E-05</v>
      </c>
      <c r="L129" s="13">
        <f t="shared" si="14"/>
        <v>0.005312100592571255</v>
      </c>
      <c r="N129">
        <v>5694.56</v>
      </c>
      <c r="O129">
        <f t="shared" si="20"/>
        <v>-0.003306233536654634</v>
      </c>
      <c r="P129">
        <f t="shared" si="21"/>
        <v>3.6316918335830485E-05</v>
      </c>
      <c r="Q129" s="13">
        <f t="shared" si="15"/>
        <v>0.006026351992360759</v>
      </c>
      <c r="S129">
        <v>17913.21</v>
      </c>
      <c r="T129">
        <f t="shared" si="22"/>
        <v>-0.0014443294877340615</v>
      </c>
      <c r="U129">
        <f t="shared" si="23"/>
        <v>4.870684956287334E-05</v>
      </c>
      <c r="V129" s="13">
        <f t="shared" si="16"/>
        <v>0.006979029270813624</v>
      </c>
    </row>
    <row r="130" spans="2:22" ht="15">
      <c r="B130" s="2">
        <v>128</v>
      </c>
      <c r="C130" s="1">
        <v>39135</v>
      </c>
      <c r="D130">
        <v>12686.02</v>
      </c>
      <c r="E130">
        <f t="shared" si="12"/>
        <v>-0.004112758185676189</v>
      </c>
      <c r="F130">
        <f t="shared" si="17"/>
        <v>1.7285086338251196E-05</v>
      </c>
      <c r="G130" s="13">
        <f t="shared" si="13"/>
        <v>0.004157533684560018</v>
      </c>
      <c r="I130">
        <v>6380.9</v>
      </c>
      <c r="J130">
        <f t="shared" si="18"/>
        <v>0.00374384546412661</v>
      </c>
      <c r="K130">
        <f t="shared" si="19"/>
        <v>3.0971638437441144E-05</v>
      </c>
      <c r="L130" s="13">
        <f t="shared" si="14"/>
        <v>0.005565216836515999</v>
      </c>
      <c r="N130">
        <v>5707.86</v>
      </c>
      <c r="O130">
        <f t="shared" si="20"/>
        <v>0.00233556236127098</v>
      </c>
      <c r="P130">
        <f t="shared" si="21"/>
        <v>3.4793774047614644E-05</v>
      </c>
      <c r="Q130" s="13">
        <f t="shared" si="15"/>
        <v>0.005898624759010752</v>
      </c>
      <c r="S130">
        <v>18108.79</v>
      </c>
      <c r="T130">
        <f t="shared" si="22"/>
        <v>0.010918199474019551</v>
      </c>
      <c r="U130">
        <f t="shared" si="23"/>
        <v>4.5909603849249226E-05</v>
      </c>
      <c r="V130" s="13">
        <f t="shared" si="16"/>
        <v>0.006775662613298364</v>
      </c>
    </row>
    <row r="131" spans="2:22" ht="15">
      <c r="B131" s="2">
        <v>129</v>
      </c>
      <c r="C131" s="1">
        <v>39136</v>
      </c>
      <c r="D131">
        <v>12647.48</v>
      </c>
      <c r="E131">
        <f aca="true" t="shared" si="24" ref="E131:E194">(D131-D130)/D130</f>
        <v>-0.0030379898502446686</v>
      </c>
      <c r="F131">
        <f t="shared" si="17"/>
        <v>1.7262867951586913E-05</v>
      </c>
      <c r="G131" s="13">
        <f t="shared" si="13"/>
        <v>0.004154860761997556</v>
      </c>
      <c r="I131">
        <v>6401.5</v>
      </c>
      <c r="J131">
        <f t="shared" si="18"/>
        <v>0.003228384710620816</v>
      </c>
      <c r="K131">
        <f t="shared" si="19"/>
        <v>2.9954322862750357E-05</v>
      </c>
      <c r="L131" s="13">
        <f t="shared" si="14"/>
        <v>0.005473054253590984</v>
      </c>
      <c r="N131">
        <v>5716.38</v>
      </c>
      <c r="O131">
        <f t="shared" si="20"/>
        <v>0.0014926785169924344</v>
      </c>
      <c r="P131">
        <f t="shared" si="21"/>
        <v>3.30334386973609E-05</v>
      </c>
      <c r="Q131" s="13">
        <f t="shared" si="15"/>
        <v>0.005747472374649652</v>
      </c>
      <c r="S131">
        <v>18188.42</v>
      </c>
      <c r="T131">
        <f t="shared" si="22"/>
        <v>0.00439731202360828</v>
      </c>
      <c r="U131">
        <f t="shared" si="23"/>
        <v>5.030745240356312E-05</v>
      </c>
      <c r="V131" s="13">
        <f t="shared" si="16"/>
        <v>0.007092774661834614</v>
      </c>
    </row>
    <row r="132" spans="2:22" ht="15">
      <c r="B132" s="2">
        <v>130</v>
      </c>
      <c r="C132" s="1">
        <v>39139</v>
      </c>
      <c r="D132">
        <v>12632.26</v>
      </c>
      <c r="E132">
        <f t="shared" si="24"/>
        <v>-0.0012034017843870356</v>
      </c>
      <c r="F132">
        <f t="shared" si="17"/>
        <v>1.6780858814303075E-05</v>
      </c>
      <c r="G132" s="13">
        <f aca="true" t="shared" si="25" ref="G132:G195">SQRT(F132)</f>
        <v>0.004096444655344812</v>
      </c>
      <c r="I132">
        <v>6434.7</v>
      </c>
      <c r="J132">
        <f t="shared" si="18"/>
        <v>0.005186284464578586</v>
      </c>
      <c r="K132">
        <f t="shared" si="19"/>
        <v>2.878241156137155E-05</v>
      </c>
      <c r="L132" s="13">
        <f aca="true" t="shared" si="26" ref="L132:L195">SQRT(K132)</f>
        <v>0.00536492418971336</v>
      </c>
      <c r="N132">
        <v>5762.54</v>
      </c>
      <c r="O132">
        <f t="shared" si="20"/>
        <v>0.008075040497657582</v>
      </c>
      <c r="P132">
        <f t="shared" si="21"/>
        <v>3.1185117724824694E-05</v>
      </c>
      <c r="Q132" s="13">
        <f aca="true" t="shared" si="27" ref="Q132:Q195">SQRT(P132)</f>
        <v>0.00558436368128229</v>
      </c>
      <c r="S132">
        <v>18215.35</v>
      </c>
      <c r="T132">
        <f t="shared" si="22"/>
        <v>0.0014806123896413373</v>
      </c>
      <c r="U132">
        <f t="shared" si="23"/>
        <v>4.844918644132753E-05</v>
      </c>
      <c r="V132" s="13">
        <f aca="true" t="shared" si="28" ref="V132:V195">SQRT(U132)</f>
        <v>0.006960544981632367</v>
      </c>
    </row>
    <row r="133" spans="2:22" ht="15">
      <c r="B133" s="2">
        <v>131</v>
      </c>
      <c r="C133" s="1">
        <v>39140</v>
      </c>
      <c r="D133">
        <v>12216.24</v>
      </c>
      <c r="E133">
        <f t="shared" si="24"/>
        <v>-0.032933141021479956</v>
      </c>
      <c r="F133">
        <f aca="true" t="shared" si="29" ref="F133:F196">$A$2*F132+(1-$A$2)*E132*E132</f>
        <v>1.5860897836724845E-05</v>
      </c>
      <c r="G133" s="13">
        <f t="shared" si="25"/>
        <v>0.003982574272593651</v>
      </c>
      <c r="I133">
        <v>6286.1</v>
      </c>
      <c r="J133">
        <f aca="true" t="shared" si="30" ref="J133:J196">(I133-I132)/I132</f>
        <v>-0.023093539714361115</v>
      </c>
      <c r="K133">
        <f aca="true" t="shared" si="31" ref="K133:K196">$A$2*K132+(1-$A$2)*J132*J132</f>
        <v>2.866931966054101E-05</v>
      </c>
      <c r="L133" s="13">
        <f t="shared" si="26"/>
        <v>0.0053543738812807055</v>
      </c>
      <c r="N133">
        <v>5588.39</v>
      </c>
      <c r="O133">
        <f aca="true" t="shared" si="32" ref="O133:O196">(N133-N132)/N132</f>
        <v>-0.030221048357148</v>
      </c>
      <c r="P133">
        <f aca="true" t="shared" si="33" ref="P133:P196">$A$2*P132+(1-$A$2)*O132*O132</f>
        <v>3.322638740366382E-05</v>
      </c>
      <c r="Q133" s="13">
        <f t="shared" si="27"/>
        <v>0.005764233461932629</v>
      </c>
      <c r="S133">
        <v>18119.92</v>
      </c>
      <c r="T133">
        <f aca="true" t="shared" si="34" ref="T133:T196">(S133-S132)/S132</f>
        <v>-0.005238987996387679</v>
      </c>
      <c r="U133">
        <f aca="true" t="shared" si="35" ref="U133:U196">$A$2*U132+(1-$A$2)*T132*T132</f>
        <v>4.567376803774944E-05</v>
      </c>
      <c r="V133" s="13">
        <f t="shared" si="28"/>
        <v>0.006758237051017775</v>
      </c>
    </row>
    <row r="134" spans="2:22" ht="15">
      <c r="B134" s="2">
        <v>132</v>
      </c>
      <c r="C134" s="1">
        <v>39141</v>
      </c>
      <c r="D134">
        <v>12268.63</v>
      </c>
      <c r="E134">
        <f t="shared" si="24"/>
        <v>0.004288553597506223</v>
      </c>
      <c r="F134">
        <f t="shared" si="29"/>
        <v>7.998475061896256E-05</v>
      </c>
      <c r="G134" s="13">
        <f t="shared" si="25"/>
        <v>0.008943419403056225</v>
      </c>
      <c r="I134">
        <v>6171.5</v>
      </c>
      <c r="J134">
        <f t="shared" si="30"/>
        <v>-0.018230699479804706</v>
      </c>
      <c r="K134">
        <f t="shared" si="31"/>
        <v>5.8947855073235026E-05</v>
      </c>
      <c r="L134" s="13">
        <f t="shared" si="26"/>
        <v>0.007677750651931529</v>
      </c>
      <c r="N134">
        <v>5516.32</v>
      </c>
      <c r="O134">
        <f t="shared" si="32"/>
        <v>-0.01289637981601152</v>
      </c>
      <c r="P134">
        <f t="shared" si="33"/>
        <v>8.60315099877487E-05</v>
      </c>
      <c r="Q134" s="13">
        <f t="shared" si="27"/>
        <v>0.009275317244587848</v>
      </c>
      <c r="S134">
        <v>17604.12</v>
      </c>
      <c r="T134">
        <f t="shared" si="34"/>
        <v>-0.02846590934176306</v>
      </c>
      <c r="U134">
        <f t="shared" si="35"/>
        <v>4.458016166906213E-05</v>
      </c>
      <c r="V134" s="13">
        <f t="shared" si="28"/>
        <v>0.006676837699769415</v>
      </c>
    </row>
    <row r="135" spans="2:22" ht="15">
      <c r="B135" s="2">
        <v>133</v>
      </c>
      <c r="C135" s="1">
        <v>39142</v>
      </c>
      <c r="D135">
        <v>12234.34</v>
      </c>
      <c r="E135">
        <f t="shared" si="24"/>
        <v>-0.0027949330935890197</v>
      </c>
      <c r="F135">
        <f t="shared" si="29"/>
        <v>7.628916709934582E-05</v>
      </c>
      <c r="G135" s="13">
        <f t="shared" si="25"/>
        <v>0.008734367011944588</v>
      </c>
      <c r="I135">
        <v>6116</v>
      </c>
      <c r="J135">
        <f t="shared" si="30"/>
        <v>-0.008992951470469092</v>
      </c>
      <c r="K135">
        <f t="shared" si="31"/>
        <v>7.535248798021802E-05</v>
      </c>
      <c r="L135" s="13">
        <f t="shared" si="26"/>
        <v>0.008680581085400794</v>
      </c>
      <c r="N135">
        <v>5458.4</v>
      </c>
      <c r="O135">
        <f t="shared" si="32"/>
        <v>-0.010499753458827638</v>
      </c>
      <c r="P135">
        <f t="shared" si="33"/>
        <v>9.084861613001355E-05</v>
      </c>
      <c r="Q135" s="13">
        <f t="shared" si="27"/>
        <v>0.00953145404070195</v>
      </c>
      <c r="S135">
        <v>17453.51</v>
      </c>
      <c r="T135">
        <f t="shared" si="34"/>
        <v>-0.00855538362610574</v>
      </c>
      <c r="U135">
        <f t="shared" si="35"/>
        <v>9.052383164812684E-05</v>
      </c>
      <c r="V135" s="13">
        <f t="shared" si="28"/>
        <v>0.009514401276387644</v>
      </c>
    </row>
    <row r="136" spans="2:22" ht="15">
      <c r="B136" s="2">
        <v>134</v>
      </c>
      <c r="C136" s="1">
        <v>39143</v>
      </c>
      <c r="D136">
        <v>12114.1</v>
      </c>
      <c r="E136">
        <f t="shared" si="24"/>
        <v>-0.00982807409308551</v>
      </c>
      <c r="F136">
        <f t="shared" si="29"/>
        <v>7.218051613324342E-05</v>
      </c>
      <c r="G136" s="13">
        <f t="shared" si="25"/>
        <v>0.008495911730546842</v>
      </c>
      <c r="I136">
        <v>6116.2</v>
      </c>
      <c r="J136">
        <f t="shared" si="30"/>
        <v>3.2701111837772744E-05</v>
      </c>
      <c r="K136">
        <f t="shared" si="31"/>
        <v>7.568372927041767E-05</v>
      </c>
      <c r="L136" s="13">
        <f t="shared" si="26"/>
        <v>0.008699639605777798</v>
      </c>
      <c r="N136">
        <v>5424.7</v>
      </c>
      <c r="O136">
        <f t="shared" si="32"/>
        <v>-0.006173970394254694</v>
      </c>
      <c r="P136">
        <f t="shared" si="33"/>
        <v>9.201238852398252E-05</v>
      </c>
      <c r="Q136" s="13">
        <f t="shared" si="27"/>
        <v>0.00959230882134132</v>
      </c>
      <c r="S136">
        <v>17217.93</v>
      </c>
      <c r="T136">
        <f t="shared" si="34"/>
        <v>-0.013497571548645408</v>
      </c>
      <c r="U136">
        <f t="shared" si="35"/>
        <v>8.948407708862952E-05</v>
      </c>
      <c r="V136" s="13">
        <f t="shared" si="28"/>
        <v>0.009459602374763409</v>
      </c>
    </row>
    <row r="137" spans="2:22" ht="15">
      <c r="B137" s="2">
        <v>135</v>
      </c>
      <c r="C137" s="1">
        <v>39146</v>
      </c>
      <c r="D137">
        <v>12050.41</v>
      </c>
      <c r="E137">
        <f t="shared" si="24"/>
        <v>-0.0052575098439009505</v>
      </c>
      <c r="F137">
        <f t="shared" si="29"/>
        <v>7.364514758799954E-05</v>
      </c>
      <c r="G137" s="13">
        <f t="shared" si="25"/>
        <v>0.008581675103847707</v>
      </c>
      <c r="I137">
        <v>6058.7</v>
      </c>
      <c r="J137">
        <f t="shared" si="30"/>
        <v>-0.009401262221640888</v>
      </c>
      <c r="K137">
        <f t="shared" si="31"/>
        <v>7.114276967595553E-05</v>
      </c>
      <c r="L137" s="13">
        <f t="shared" si="26"/>
        <v>0.008434617340220926</v>
      </c>
      <c r="N137">
        <v>5385.03</v>
      </c>
      <c r="O137">
        <f t="shared" si="32"/>
        <v>-0.007312846793371076</v>
      </c>
      <c r="P137">
        <f t="shared" si="33"/>
        <v>8.877871983829156E-05</v>
      </c>
      <c r="Q137" s="13">
        <f t="shared" si="27"/>
        <v>0.009422246008160239</v>
      </c>
      <c r="S137">
        <v>16642.25</v>
      </c>
      <c r="T137">
        <f t="shared" si="34"/>
        <v>-0.033434913488439105</v>
      </c>
      <c r="U137">
        <f t="shared" si="35"/>
        <v>9.504609872595987E-05</v>
      </c>
      <c r="V137" s="13">
        <f t="shared" si="28"/>
        <v>0.009749158872741786</v>
      </c>
    </row>
    <row r="138" spans="2:22" ht="15">
      <c r="B138" s="2">
        <v>136</v>
      </c>
      <c r="C138" s="1">
        <v>39147</v>
      </c>
      <c r="D138">
        <v>12207.59</v>
      </c>
      <c r="E138">
        <f t="shared" si="24"/>
        <v>0.013043539597407913</v>
      </c>
      <c r="F138">
        <f t="shared" si="29"/>
        <v>7.08849233182425E-05</v>
      </c>
      <c r="G138" s="13">
        <f t="shared" si="25"/>
        <v>0.008419318459248497</v>
      </c>
      <c r="I138">
        <v>6138.5</v>
      </c>
      <c r="J138">
        <f t="shared" si="30"/>
        <v>0.01317114232426101</v>
      </c>
      <c r="K138">
        <f t="shared" si="31"/>
        <v>7.217722737700133E-05</v>
      </c>
      <c r="L138" s="13">
        <f t="shared" si="26"/>
        <v>0.008495718179000604</v>
      </c>
      <c r="N138">
        <v>5437.13</v>
      </c>
      <c r="O138">
        <f t="shared" si="32"/>
        <v>0.009674969313077247</v>
      </c>
      <c r="P138">
        <f t="shared" si="33"/>
        <v>8.666066034139313E-05</v>
      </c>
      <c r="Q138" s="13">
        <f t="shared" si="27"/>
        <v>0.009309170765508232</v>
      </c>
      <c r="S138">
        <v>16844.5</v>
      </c>
      <c r="T138">
        <f t="shared" si="34"/>
        <v>0.012152803857651459</v>
      </c>
      <c r="U138">
        <f t="shared" si="35"/>
        <v>0.00015641693920116675</v>
      </c>
      <c r="V138" s="13">
        <f t="shared" si="28"/>
        <v>0.01250667578540224</v>
      </c>
    </row>
    <row r="139" spans="2:22" ht="15">
      <c r="B139" s="2">
        <v>137</v>
      </c>
      <c r="C139" s="1">
        <v>39148</v>
      </c>
      <c r="D139">
        <v>12192.45</v>
      </c>
      <c r="E139">
        <f t="shared" si="24"/>
        <v>-0.0012402120320226528</v>
      </c>
      <c r="F139">
        <f t="shared" si="29"/>
        <v>7.683986343289685E-05</v>
      </c>
      <c r="G139" s="13">
        <f t="shared" si="25"/>
        <v>0.008765835010590655</v>
      </c>
      <c r="I139">
        <v>6156.5</v>
      </c>
      <c r="J139">
        <f t="shared" si="30"/>
        <v>0.002932312454182618</v>
      </c>
      <c r="K139">
        <f t="shared" si="31"/>
        <v>7.825533314193764E-05</v>
      </c>
      <c r="L139" s="13">
        <f t="shared" si="26"/>
        <v>0.008846204448346062</v>
      </c>
      <c r="N139">
        <v>5455.07</v>
      </c>
      <c r="O139">
        <f t="shared" si="32"/>
        <v>0.003299534864901078</v>
      </c>
      <c r="P139">
        <f t="shared" si="33"/>
        <v>8.707732259344873E-05</v>
      </c>
      <c r="Q139" s="13">
        <f t="shared" si="27"/>
        <v>0.009331523058614212</v>
      </c>
      <c r="S139">
        <v>16764.62</v>
      </c>
      <c r="T139">
        <f t="shared" si="34"/>
        <v>-0.004742200718335422</v>
      </c>
      <c r="U139">
        <f t="shared" si="35"/>
        <v>0.0001558933613452496</v>
      </c>
      <c r="V139" s="13">
        <f t="shared" si="28"/>
        <v>0.012485726304274398</v>
      </c>
    </row>
    <row r="140" spans="2:22" ht="15">
      <c r="B140" s="2">
        <v>138</v>
      </c>
      <c r="C140" s="1">
        <v>39149</v>
      </c>
      <c r="D140">
        <v>12260.7</v>
      </c>
      <c r="E140">
        <f t="shared" si="24"/>
        <v>0.005597726461867795</v>
      </c>
      <c r="F140">
        <f t="shared" si="29"/>
        <v>7.232175917998547E-05</v>
      </c>
      <c r="G140" s="13">
        <f t="shared" si="25"/>
        <v>0.008504220080641462</v>
      </c>
      <c r="I140">
        <v>6227.7</v>
      </c>
      <c r="J140">
        <f t="shared" si="30"/>
        <v>0.011565012588321258</v>
      </c>
      <c r="K140">
        <f t="shared" si="31"/>
        <v>7.407592053315865E-05</v>
      </c>
      <c r="L140" s="13">
        <f t="shared" si="26"/>
        <v>0.00860673692714949</v>
      </c>
      <c r="N140">
        <v>5524.26</v>
      </c>
      <c r="O140">
        <f t="shared" si="32"/>
        <v>0.012683613592492949</v>
      </c>
      <c r="P140">
        <f t="shared" si="33"/>
        <v>8.250589905732368E-05</v>
      </c>
      <c r="Q140" s="13">
        <f t="shared" si="27"/>
        <v>0.009083275788905876</v>
      </c>
      <c r="S140">
        <v>17090.31</v>
      </c>
      <c r="T140">
        <f t="shared" si="34"/>
        <v>0.019427222328928562</v>
      </c>
      <c r="U140">
        <f t="shared" si="35"/>
        <v>0.00014788906772371347</v>
      </c>
      <c r="V140" s="13">
        <f t="shared" si="28"/>
        <v>0.012160964917460845</v>
      </c>
    </row>
    <row r="141" spans="2:22" ht="15">
      <c r="B141" s="2">
        <v>139</v>
      </c>
      <c r="C141" s="1">
        <v>39150</v>
      </c>
      <c r="D141">
        <v>12276.32</v>
      </c>
      <c r="E141">
        <f t="shared" si="24"/>
        <v>0.0012739892502058594</v>
      </c>
      <c r="F141">
        <f t="shared" si="29"/>
        <v>6.986252612170004E-05</v>
      </c>
      <c r="G141" s="13">
        <f t="shared" si="25"/>
        <v>0.008358380592058491</v>
      </c>
      <c r="I141">
        <v>6245.2</v>
      </c>
      <c r="J141">
        <f t="shared" si="30"/>
        <v>0.0028100261733866438</v>
      </c>
      <c r="K141">
        <f t="shared" si="31"/>
        <v>7.765633627125088E-05</v>
      </c>
      <c r="L141" s="13">
        <f t="shared" si="26"/>
        <v>0.008812283260951776</v>
      </c>
      <c r="N141">
        <v>5537.84</v>
      </c>
      <c r="O141">
        <f t="shared" si="32"/>
        <v>0.002458247801515484</v>
      </c>
      <c r="P141">
        <f t="shared" si="33"/>
        <v>8.720798833970457E-05</v>
      </c>
      <c r="Q141" s="13">
        <f t="shared" si="27"/>
        <v>0.009338521742744115</v>
      </c>
      <c r="S141">
        <v>17164.04</v>
      </c>
      <c r="T141">
        <f t="shared" si="34"/>
        <v>0.004314140586098178</v>
      </c>
      <c r="U141">
        <f t="shared" si="35"/>
        <v>0.0001616607417053479</v>
      </c>
      <c r="V141" s="13">
        <f t="shared" si="28"/>
        <v>0.012714587752080203</v>
      </c>
    </row>
    <row r="142" spans="2:22" ht="15">
      <c r="B142" s="2">
        <v>140</v>
      </c>
      <c r="C142" s="1">
        <v>39153</v>
      </c>
      <c r="D142">
        <v>12318.62</v>
      </c>
      <c r="E142">
        <f t="shared" si="24"/>
        <v>0.003445657982196708</v>
      </c>
      <c r="F142">
        <f t="shared" si="29"/>
        <v>6.576815747097644E-05</v>
      </c>
      <c r="G142" s="13">
        <f t="shared" si="25"/>
        <v>0.00810975693044967</v>
      </c>
      <c r="I142">
        <v>6233.3</v>
      </c>
      <c r="J142">
        <f t="shared" si="30"/>
        <v>-0.0019054633958879839</v>
      </c>
      <c r="K142">
        <f t="shared" si="31"/>
        <v>7.347073092068289E-05</v>
      </c>
      <c r="L142" s="13">
        <f t="shared" si="26"/>
        <v>0.00857150692239602</v>
      </c>
      <c r="N142">
        <v>5496.07</v>
      </c>
      <c r="O142">
        <f t="shared" si="32"/>
        <v>-0.0075426520087255025</v>
      </c>
      <c r="P142">
        <f t="shared" si="33"/>
        <v>8.233808797454163E-05</v>
      </c>
      <c r="Q142" s="13">
        <f t="shared" si="27"/>
        <v>0.00907403372125879</v>
      </c>
      <c r="S142">
        <v>17292.39</v>
      </c>
      <c r="T142">
        <f t="shared" si="34"/>
        <v>0.007477843211737944</v>
      </c>
      <c r="U142">
        <f t="shared" si="35"/>
        <v>0.0001530778057428242</v>
      </c>
      <c r="V142" s="13">
        <f t="shared" si="28"/>
        <v>0.012372461587850018</v>
      </c>
    </row>
    <row r="143" spans="2:22" ht="15">
      <c r="B143" s="2">
        <v>141</v>
      </c>
      <c r="C143" s="1">
        <v>39154</v>
      </c>
      <c r="D143">
        <v>12075.96</v>
      </c>
      <c r="E143">
        <f t="shared" si="24"/>
        <v>-0.019698635074383467</v>
      </c>
      <c r="F143">
        <f t="shared" si="29"/>
        <v>6.25344215585344E-05</v>
      </c>
      <c r="G143" s="13">
        <f t="shared" si="25"/>
        <v>0.007907870861270712</v>
      </c>
      <c r="I143">
        <v>6161.2</v>
      </c>
      <c r="J143">
        <f t="shared" si="30"/>
        <v>-0.011566906774902597</v>
      </c>
      <c r="K143">
        <f t="shared" si="31"/>
        <v>6.928033451062605E-05</v>
      </c>
      <c r="L143" s="13">
        <f t="shared" si="26"/>
        <v>0.008323480913093154</v>
      </c>
      <c r="N143">
        <v>5432.94</v>
      </c>
      <c r="O143">
        <f t="shared" si="32"/>
        <v>-0.011486389365492091</v>
      </c>
      <c r="P143">
        <f t="shared" si="33"/>
        <v>8.081129865555298E-05</v>
      </c>
      <c r="Q143" s="13">
        <f t="shared" si="27"/>
        <v>0.008989510479194792</v>
      </c>
      <c r="S143">
        <v>17178.84</v>
      </c>
      <c r="T143">
        <f t="shared" si="34"/>
        <v>-0.006566472303712747</v>
      </c>
      <c r="U143">
        <f t="shared" si="35"/>
        <v>0.00014724822574421488</v>
      </c>
      <c r="V143" s="13">
        <f t="shared" si="28"/>
        <v>0.01213458799235536</v>
      </c>
    </row>
    <row r="144" spans="2:22" ht="15">
      <c r="B144" s="2">
        <v>142</v>
      </c>
      <c r="C144" s="1">
        <v>39155</v>
      </c>
      <c r="D144">
        <v>12133.4</v>
      </c>
      <c r="E144">
        <f t="shared" si="24"/>
        <v>0.004756557656699799</v>
      </c>
      <c r="F144">
        <f t="shared" si="29"/>
        <v>8.206452969264618E-05</v>
      </c>
      <c r="G144" s="13">
        <f t="shared" si="25"/>
        <v>0.00905894749364661</v>
      </c>
      <c r="I144">
        <v>6000.7</v>
      </c>
      <c r="J144">
        <f t="shared" si="30"/>
        <v>-0.026050120106472764</v>
      </c>
      <c r="K144">
        <f t="shared" si="31"/>
        <v>7.315111438034575E-05</v>
      </c>
      <c r="L144" s="13">
        <f t="shared" si="26"/>
        <v>0.008552842473724495</v>
      </c>
      <c r="N144">
        <v>5296.22</v>
      </c>
      <c r="O144">
        <f t="shared" si="32"/>
        <v>-0.025165011945649934</v>
      </c>
      <c r="P144">
        <f t="shared" si="33"/>
        <v>8.387884917556119E-05</v>
      </c>
      <c r="Q144" s="13">
        <f t="shared" si="27"/>
        <v>0.00915853968575565</v>
      </c>
      <c r="S144">
        <v>16676.89</v>
      </c>
      <c r="T144">
        <f t="shared" si="34"/>
        <v>-0.029219085805560836</v>
      </c>
      <c r="U144">
        <f t="shared" si="35"/>
        <v>0.00014100044571048757</v>
      </c>
      <c r="V144" s="13">
        <f t="shared" si="28"/>
        <v>0.011874360854820253</v>
      </c>
    </row>
    <row r="145" spans="2:22" ht="15">
      <c r="B145" s="2">
        <v>143</v>
      </c>
      <c r="C145" s="1">
        <v>39156</v>
      </c>
      <c r="D145">
        <v>12159.68</v>
      </c>
      <c r="E145">
        <f t="shared" si="24"/>
        <v>0.002165922165262882</v>
      </c>
      <c r="F145">
        <f t="shared" si="29"/>
        <v>7.849814835557798E-05</v>
      </c>
      <c r="G145" s="13">
        <f t="shared" si="25"/>
        <v>0.008859918078378489</v>
      </c>
      <c r="I145">
        <v>6133.2</v>
      </c>
      <c r="J145">
        <f t="shared" si="30"/>
        <v>0.022080757244988085</v>
      </c>
      <c r="K145">
        <f t="shared" si="31"/>
        <v>0.00010947857297122443</v>
      </c>
      <c r="L145" s="13">
        <f t="shared" si="26"/>
        <v>0.010463200895100142</v>
      </c>
      <c r="N145">
        <v>5389.85</v>
      </c>
      <c r="O145">
        <f t="shared" si="32"/>
        <v>0.017678646279799575</v>
      </c>
      <c r="P145">
        <f t="shared" si="33"/>
        <v>0.00011684278779850978</v>
      </c>
      <c r="Q145" s="13">
        <f t="shared" si="27"/>
        <v>0.01080938424696383</v>
      </c>
      <c r="S145">
        <v>16860.39</v>
      </c>
      <c r="T145">
        <f t="shared" si="34"/>
        <v>0.011003250606078232</v>
      </c>
      <c r="U145">
        <f t="shared" si="35"/>
        <v>0.00018376571748662197</v>
      </c>
      <c r="V145" s="13">
        <f t="shared" si="28"/>
        <v>0.013556021447556875</v>
      </c>
    </row>
    <row r="146" spans="2:22" ht="15">
      <c r="B146" s="2">
        <v>144</v>
      </c>
      <c r="C146" s="1">
        <v>39157</v>
      </c>
      <c r="D146">
        <v>12110.41</v>
      </c>
      <c r="E146">
        <f t="shared" si="24"/>
        <v>-0.0040519158398905596</v>
      </c>
      <c r="F146">
        <f t="shared" si="29"/>
        <v>7.406973258380192E-05</v>
      </c>
      <c r="G146" s="13">
        <f t="shared" si="25"/>
        <v>0.00860637743675014</v>
      </c>
      <c r="I146">
        <v>6130.6</v>
      </c>
      <c r="J146">
        <f t="shared" si="30"/>
        <v>-0.0004239222591794584</v>
      </c>
      <c r="K146">
        <f t="shared" si="31"/>
        <v>0.00013216344902367661</v>
      </c>
      <c r="L146" s="13">
        <f t="shared" si="26"/>
        <v>0.011496236298183707</v>
      </c>
      <c r="N146">
        <v>5382.16</v>
      </c>
      <c r="O146">
        <f t="shared" si="32"/>
        <v>-0.001426755846637756</v>
      </c>
      <c r="P146">
        <f t="shared" si="33"/>
        <v>0.0001285842925877755</v>
      </c>
      <c r="Q146" s="13">
        <f t="shared" si="27"/>
        <v>0.011339501425890623</v>
      </c>
      <c r="S146">
        <v>16744.15</v>
      </c>
      <c r="T146">
        <f t="shared" si="34"/>
        <v>-0.006894265197898623</v>
      </c>
      <c r="U146">
        <f t="shared" si="35"/>
        <v>0.0001800040658714343</v>
      </c>
      <c r="V146" s="13">
        <f t="shared" si="28"/>
        <v>0.013416559390224988</v>
      </c>
    </row>
    <row r="147" spans="2:22" ht="15">
      <c r="B147" s="2">
        <v>145</v>
      </c>
      <c r="C147" s="1">
        <v>39160</v>
      </c>
      <c r="D147">
        <v>12226.17</v>
      </c>
      <c r="E147">
        <f t="shared" si="24"/>
        <v>0.009558718490951192</v>
      </c>
      <c r="F147">
        <f t="shared" si="29"/>
        <v>7.061062994718716E-05</v>
      </c>
      <c r="G147" s="13">
        <f t="shared" si="25"/>
        <v>0.008403013146912669</v>
      </c>
      <c r="I147">
        <v>6189.4</v>
      </c>
      <c r="J147">
        <f t="shared" si="30"/>
        <v>0.009591230874628792</v>
      </c>
      <c r="K147">
        <f t="shared" si="31"/>
        <v>0.00012424442468716567</v>
      </c>
      <c r="L147" s="13">
        <f t="shared" si="26"/>
        <v>0.011146498315038928</v>
      </c>
      <c r="N147">
        <v>5458.95</v>
      </c>
      <c r="O147">
        <f t="shared" si="32"/>
        <v>0.014267505982728117</v>
      </c>
      <c r="P147">
        <f t="shared" si="33"/>
        <v>0.00012099137296726385</v>
      </c>
      <c r="Q147" s="13">
        <f t="shared" si="27"/>
        <v>0.010999607855158466</v>
      </c>
      <c r="S147">
        <v>17009.55</v>
      </c>
      <c r="T147">
        <f t="shared" si="34"/>
        <v>0.015850311899976877</v>
      </c>
      <c r="U147">
        <f t="shared" si="35"/>
        <v>0.00017205567547628561</v>
      </c>
      <c r="V147" s="13">
        <f t="shared" si="28"/>
        <v>0.013116999484496659</v>
      </c>
    </row>
    <row r="148" spans="2:22" ht="15">
      <c r="B148" s="2">
        <v>146</v>
      </c>
      <c r="C148" s="1">
        <v>39161</v>
      </c>
      <c r="D148">
        <v>12288.1</v>
      </c>
      <c r="E148">
        <f t="shared" si="24"/>
        <v>0.005065363887464373</v>
      </c>
      <c r="F148">
        <f t="shared" si="29"/>
        <v>7.185613810171107E-05</v>
      </c>
      <c r="G148" s="13">
        <f t="shared" si="25"/>
        <v>0.008476799991843094</v>
      </c>
      <c r="I148">
        <v>6220.3</v>
      </c>
      <c r="J148">
        <f t="shared" si="30"/>
        <v>0.004992406372184791</v>
      </c>
      <c r="K148">
        <f t="shared" si="31"/>
        <v>0.00012230926178736167</v>
      </c>
      <c r="L148" s="13">
        <f t="shared" si="26"/>
        <v>0.011059351779709408</v>
      </c>
      <c r="N148">
        <v>5503.27</v>
      </c>
      <c r="O148">
        <f t="shared" si="32"/>
        <v>0.00811877742056634</v>
      </c>
      <c r="P148">
        <f t="shared" si="33"/>
        <v>0.00012594559420725897</v>
      </c>
      <c r="Q148" s="13">
        <f t="shared" si="27"/>
        <v>0.011222548472038737</v>
      </c>
      <c r="S148">
        <v>17163.2</v>
      </c>
      <c r="T148">
        <f t="shared" si="34"/>
        <v>0.009033160783207166</v>
      </c>
      <c r="U148">
        <f t="shared" si="35"/>
        <v>0.0001768062781873014</v>
      </c>
      <c r="V148" s="13">
        <f t="shared" si="28"/>
        <v>0.013296852190924791</v>
      </c>
    </row>
    <row r="149" spans="2:22" ht="15">
      <c r="B149" s="2">
        <v>147</v>
      </c>
      <c r="C149" s="1">
        <v>39163</v>
      </c>
      <c r="D149">
        <v>12461.14</v>
      </c>
      <c r="E149">
        <f t="shared" si="24"/>
        <v>0.014081916651068843</v>
      </c>
      <c r="F149">
        <f t="shared" si="29"/>
        <v>6.908424449435409E-05</v>
      </c>
      <c r="G149" s="13">
        <f t="shared" si="25"/>
        <v>0.008311693238706183</v>
      </c>
      <c r="I149">
        <v>6318</v>
      </c>
      <c r="J149">
        <f t="shared" si="30"/>
        <v>0.015706637943507518</v>
      </c>
      <c r="K149">
        <f t="shared" si="31"/>
        <v>0.00011646615336322185</v>
      </c>
      <c r="L149" s="13">
        <f t="shared" si="26"/>
        <v>0.010791948543392053</v>
      </c>
      <c r="N149">
        <v>5598.37</v>
      </c>
      <c r="O149">
        <f t="shared" si="32"/>
        <v>0.017280634967937143</v>
      </c>
      <c r="P149">
        <f t="shared" si="33"/>
        <v>0.0001223437313631053</v>
      </c>
      <c r="Q149" s="13">
        <f t="shared" si="27"/>
        <v>0.011060910060347895</v>
      </c>
      <c r="S149">
        <v>17419.2</v>
      </c>
      <c r="T149">
        <f t="shared" si="34"/>
        <v>0.014915633448308006</v>
      </c>
      <c r="U149">
        <f t="shared" si="35"/>
        <v>0.00017109378112017962</v>
      </c>
      <c r="V149" s="13">
        <f t="shared" si="28"/>
        <v>0.013080282149868925</v>
      </c>
    </row>
    <row r="150" spans="2:22" ht="15">
      <c r="B150" s="2">
        <v>148</v>
      </c>
      <c r="C150" s="1">
        <v>39164</v>
      </c>
      <c r="D150">
        <v>12481.01</v>
      </c>
      <c r="E150">
        <f t="shared" si="24"/>
        <v>0.0015945571592968864</v>
      </c>
      <c r="F150">
        <f t="shared" si="29"/>
        <v>7.683721241875184E-05</v>
      </c>
      <c r="G150" s="13">
        <f t="shared" si="25"/>
        <v>0.008765683796416105</v>
      </c>
      <c r="I150">
        <v>6339.4</v>
      </c>
      <c r="J150">
        <f t="shared" si="30"/>
        <v>0.0033871478315922183</v>
      </c>
      <c r="K150">
        <f t="shared" si="31"/>
        <v>0.00012428009269073434</v>
      </c>
      <c r="L150" s="13">
        <f t="shared" si="26"/>
        <v>0.011148098164742467</v>
      </c>
      <c r="N150">
        <v>5634.75</v>
      </c>
      <c r="O150">
        <f t="shared" si="32"/>
        <v>0.006498320046727906</v>
      </c>
      <c r="P150">
        <f t="shared" si="33"/>
        <v>0.0001329203281750245</v>
      </c>
      <c r="Q150" s="13">
        <f t="shared" si="27"/>
        <v>0.011529107865529948</v>
      </c>
      <c r="S150">
        <v>17480.61</v>
      </c>
      <c r="T150">
        <f t="shared" si="34"/>
        <v>0.0035254202259575556</v>
      </c>
      <c r="U150">
        <f t="shared" si="35"/>
        <v>0.00017417672152282592</v>
      </c>
      <c r="V150" s="13">
        <f t="shared" si="28"/>
        <v>0.013197602870325578</v>
      </c>
    </row>
    <row r="151" spans="2:22" ht="15">
      <c r="B151" s="2">
        <v>149</v>
      </c>
      <c r="C151" s="1">
        <v>39167</v>
      </c>
      <c r="D151">
        <v>12469.07</v>
      </c>
      <c r="E151">
        <f t="shared" si="24"/>
        <v>-0.0009566533477659668</v>
      </c>
      <c r="F151">
        <f t="shared" si="29"/>
        <v>7.237953642568262E-05</v>
      </c>
      <c r="G151" s="13">
        <f t="shared" si="25"/>
        <v>0.008507616377439842</v>
      </c>
      <c r="I151">
        <v>6291.9</v>
      </c>
      <c r="J151">
        <f t="shared" si="30"/>
        <v>-0.007492822664605483</v>
      </c>
      <c r="K151">
        <f t="shared" si="31"/>
        <v>0.00011751165335527387</v>
      </c>
      <c r="L151" s="13">
        <f t="shared" si="26"/>
        <v>0.010840279210208281</v>
      </c>
      <c r="N151">
        <v>5576.3</v>
      </c>
      <c r="O151">
        <f t="shared" si="32"/>
        <v>-0.010373131017347676</v>
      </c>
      <c r="P151">
        <f t="shared" si="33"/>
        <v>0.00012747879829030538</v>
      </c>
      <c r="Q151" s="13">
        <f t="shared" si="27"/>
        <v>0.01129065092411883</v>
      </c>
      <c r="S151">
        <v>17521.96</v>
      </c>
      <c r="T151">
        <f t="shared" si="34"/>
        <v>0.0023654780925836424</v>
      </c>
      <c r="U151">
        <f t="shared" si="35"/>
        <v>0.0001644718334976318</v>
      </c>
      <c r="V151" s="13">
        <f t="shared" si="28"/>
        <v>0.012824657246789554</v>
      </c>
    </row>
    <row r="152" spans="2:22" ht="15">
      <c r="B152" s="2">
        <v>150</v>
      </c>
      <c r="C152" s="1">
        <v>39168</v>
      </c>
      <c r="D152">
        <v>12397.29</v>
      </c>
      <c r="E152">
        <f t="shared" si="24"/>
        <v>-0.005756644240508622</v>
      </c>
      <c r="F152">
        <f t="shared" si="29"/>
        <v>6.809167537780916E-05</v>
      </c>
      <c r="G152" s="13">
        <f t="shared" si="25"/>
        <v>0.008251768015268555</v>
      </c>
      <c r="I152">
        <v>6292.6</v>
      </c>
      <c r="J152">
        <f t="shared" si="30"/>
        <v>0.00011125415216400891</v>
      </c>
      <c r="K152">
        <f t="shared" si="31"/>
        <v>0.00011382949764295097</v>
      </c>
      <c r="L152" s="13">
        <f t="shared" si="26"/>
        <v>0.010669090759898473</v>
      </c>
      <c r="N152">
        <v>5587.06</v>
      </c>
      <c r="O152">
        <f t="shared" si="32"/>
        <v>0.0019295948926708064</v>
      </c>
      <c r="P152">
        <f t="shared" si="33"/>
        <v>0.00012628618121907068</v>
      </c>
      <c r="Q152" s="13">
        <f t="shared" si="27"/>
        <v>0.011237712454902496</v>
      </c>
      <c r="S152">
        <v>17365.05</v>
      </c>
      <c r="T152">
        <f t="shared" si="34"/>
        <v>-0.008955048407826514</v>
      </c>
      <c r="U152">
        <f t="shared" si="35"/>
        <v>0.00015493925268416348</v>
      </c>
      <c r="V152" s="13">
        <f t="shared" si="28"/>
        <v>0.012447459687991099</v>
      </c>
    </row>
    <row r="153" spans="2:22" ht="15">
      <c r="B153" s="2">
        <v>151</v>
      </c>
      <c r="C153" s="1">
        <v>39169</v>
      </c>
      <c r="D153">
        <v>12300.36</v>
      </c>
      <c r="E153">
        <f t="shared" si="24"/>
        <v>-0.007818644235958043</v>
      </c>
      <c r="F153">
        <f t="shared" si="29"/>
        <v>6.599451202984747E-05</v>
      </c>
      <c r="G153" s="13">
        <f t="shared" si="25"/>
        <v>0.008123700636400106</v>
      </c>
      <c r="I153">
        <v>6267.2</v>
      </c>
      <c r="J153">
        <f t="shared" si="30"/>
        <v>-0.004036487302545934</v>
      </c>
      <c r="K153">
        <f t="shared" si="31"/>
        <v>0.00010700047043355634</v>
      </c>
      <c r="L153" s="13">
        <f t="shared" si="26"/>
        <v>0.010344103172027837</v>
      </c>
      <c r="N153">
        <v>5552.69</v>
      </c>
      <c r="O153">
        <f t="shared" si="32"/>
        <v>-0.006151714855398152</v>
      </c>
      <c r="P153">
        <f t="shared" si="33"/>
        <v>0.0001189324105329157</v>
      </c>
      <c r="Q153" s="13">
        <f t="shared" si="27"/>
        <v>0.010905613716472617</v>
      </c>
      <c r="S153">
        <v>17254.73</v>
      </c>
      <c r="T153">
        <f t="shared" si="34"/>
        <v>-0.006352990633485058</v>
      </c>
      <c r="U153">
        <f t="shared" si="35"/>
        <v>0.00015045447104230464</v>
      </c>
      <c r="V153" s="13">
        <f t="shared" si="28"/>
        <v>0.012265988384239757</v>
      </c>
    </row>
    <row r="154" spans="2:22" ht="15">
      <c r="B154" s="2">
        <v>152</v>
      </c>
      <c r="C154" s="1">
        <v>39170</v>
      </c>
      <c r="D154">
        <v>12348.75</v>
      </c>
      <c r="E154">
        <f t="shared" si="24"/>
        <v>0.003934031199086809</v>
      </c>
      <c r="F154">
        <f t="shared" si="29"/>
        <v>6.570271316936542E-05</v>
      </c>
      <c r="G154" s="13">
        <f t="shared" si="25"/>
        <v>0.008105721014775023</v>
      </c>
      <c r="I154">
        <v>6324.2</v>
      </c>
      <c r="J154">
        <f t="shared" si="30"/>
        <v>0.009094970640796528</v>
      </c>
      <c r="K154">
        <f t="shared" si="31"/>
        <v>0.00010155803599215982</v>
      </c>
      <c r="L154" s="13">
        <f t="shared" si="26"/>
        <v>0.01007760070612841</v>
      </c>
      <c r="N154">
        <v>5631.53</v>
      </c>
      <c r="O154">
        <f t="shared" si="32"/>
        <v>0.014198523598472118</v>
      </c>
      <c r="P154">
        <f t="shared" si="33"/>
        <v>0.00011406708164066834</v>
      </c>
      <c r="Q154" s="13">
        <f t="shared" si="27"/>
        <v>0.010680219175684942</v>
      </c>
      <c r="S154">
        <v>17263.94</v>
      </c>
      <c r="T154">
        <f t="shared" si="34"/>
        <v>0.0005337666831065526</v>
      </c>
      <c r="U154">
        <f t="shared" si="35"/>
        <v>0.0001438488321791153</v>
      </c>
      <c r="V154" s="13">
        <f t="shared" si="28"/>
        <v>0.011993699686882079</v>
      </c>
    </row>
    <row r="155" spans="2:22" ht="15">
      <c r="B155" s="2">
        <v>153</v>
      </c>
      <c r="C155" s="1">
        <v>39171</v>
      </c>
      <c r="D155">
        <v>12354.35</v>
      </c>
      <c r="E155">
        <f t="shared" si="24"/>
        <v>0.00045348719506025823</v>
      </c>
      <c r="F155">
        <f t="shared" si="29"/>
        <v>6.26891464677268E-05</v>
      </c>
      <c r="G155" s="13">
        <f t="shared" si="25"/>
        <v>0.007917647786288982</v>
      </c>
      <c r="I155">
        <v>6308</v>
      </c>
      <c r="J155">
        <f t="shared" si="30"/>
        <v>-0.0025615888175579233</v>
      </c>
      <c r="K155">
        <f t="shared" si="31"/>
        <v>0.00010042766329004727</v>
      </c>
      <c r="L155" s="13">
        <f t="shared" si="26"/>
        <v>0.010021360351272041</v>
      </c>
      <c r="N155">
        <v>5634.16</v>
      </c>
      <c r="O155">
        <f t="shared" si="32"/>
        <v>0.0004670134048828843</v>
      </c>
      <c r="P155">
        <f t="shared" si="33"/>
        <v>0.00011931894108481042</v>
      </c>
      <c r="Q155" s="13">
        <f t="shared" si="27"/>
        <v>0.010923320973257648</v>
      </c>
      <c r="S155">
        <v>17287.65</v>
      </c>
      <c r="T155">
        <f t="shared" si="34"/>
        <v>0.0013733829010065355</v>
      </c>
      <c r="U155">
        <f t="shared" si="35"/>
        <v>0.00013523499666068806</v>
      </c>
      <c r="V155" s="13">
        <f t="shared" si="28"/>
        <v>0.011629058287784443</v>
      </c>
    </row>
    <row r="156" spans="2:22" ht="15">
      <c r="B156" s="2">
        <v>154</v>
      </c>
      <c r="C156" s="1">
        <v>39174</v>
      </c>
      <c r="D156">
        <v>12382.3</v>
      </c>
      <c r="E156">
        <f t="shared" si="24"/>
        <v>0.0022623610307299785</v>
      </c>
      <c r="F156">
        <f t="shared" si="29"/>
        <v>5.894013671782821E-05</v>
      </c>
      <c r="G156" s="13">
        <f t="shared" si="25"/>
        <v>0.007677247991163774</v>
      </c>
      <c r="I156">
        <v>6315.5</v>
      </c>
      <c r="J156">
        <f t="shared" si="30"/>
        <v>0.0011889663918833227</v>
      </c>
      <c r="K156">
        <f t="shared" si="31"/>
        <v>9.47957077288587E-05</v>
      </c>
      <c r="L156" s="13">
        <f t="shared" si="26"/>
        <v>0.009736308732207433</v>
      </c>
      <c r="N156">
        <v>5645.56</v>
      </c>
      <c r="O156">
        <f t="shared" si="32"/>
        <v>0.002023371718233161</v>
      </c>
      <c r="P156">
        <f t="shared" si="33"/>
        <v>0.0001121728907109422</v>
      </c>
      <c r="Q156" s="13">
        <f t="shared" si="27"/>
        <v>0.010591170412704264</v>
      </c>
      <c r="S156">
        <v>17028.41</v>
      </c>
      <c r="T156">
        <f t="shared" si="34"/>
        <v>-0.01499567610403968</v>
      </c>
      <c r="U156">
        <f t="shared" si="35"/>
        <v>0.0001272340676966134</v>
      </c>
      <c r="V156" s="13">
        <f t="shared" si="28"/>
        <v>0.011279807963640755</v>
      </c>
    </row>
    <row r="157" spans="2:22" ht="15">
      <c r="B157" s="2">
        <v>155</v>
      </c>
      <c r="C157" s="1">
        <v>39175</v>
      </c>
      <c r="D157">
        <v>12510.93</v>
      </c>
      <c r="E157">
        <f t="shared" si="24"/>
        <v>0.010388215436550642</v>
      </c>
      <c r="F157">
        <f t="shared" si="29"/>
        <v>5.571082516076045E-05</v>
      </c>
      <c r="G157" s="13">
        <f t="shared" si="25"/>
        <v>0.007463968459255468</v>
      </c>
      <c r="I157">
        <v>6366.1</v>
      </c>
      <c r="J157">
        <f t="shared" si="30"/>
        <v>0.008012033884886449</v>
      </c>
      <c r="K157">
        <f t="shared" si="31"/>
        <v>8.919278372998886E-05</v>
      </c>
      <c r="L157" s="13">
        <f t="shared" si="26"/>
        <v>0.009444193122230658</v>
      </c>
      <c r="N157">
        <v>5711.91</v>
      </c>
      <c r="O157">
        <f t="shared" si="32"/>
        <v>0.01175259850218569</v>
      </c>
      <c r="P157">
        <f t="shared" si="33"/>
        <v>0.00010568815925489441</v>
      </c>
      <c r="Q157" s="13">
        <f t="shared" si="27"/>
        <v>0.010280474660972342</v>
      </c>
      <c r="S157">
        <v>17244.05</v>
      </c>
      <c r="T157">
        <f t="shared" si="34"/>
        <v>0.012663542867478492</v>
      </c>
      <c r="U157">
        <f t="shared" si="35"/>
        <v>0.0001330922417438526</v>
      </c>
      <c r="V157" s="13">
        <f t="shared" si="28"/>
        <v>0.011536561088290246</v>
      </c>
    </row>
    <row r="158" spans="2:22" ht="15">
      <c r="B158" s="2">
        <v>156</v>
      </c>
      <c r="C158" s="1">
        <v>39176</v>
      </c>
      <c r="D158">
        <v>12530.05</v>
      </c>
      <c r="E158">
        <f t="shared" si="24"/>
        <v>0.0015282636862326766</v>
      </c>
      <c r="F158">
        <f t="shared" si="29"/>
        <v>5.8843076848486165E-05</v>
      </c>
      <c r="G158" s="13">
        <f t="shared" si="25"/>
        <v>0.007670924119588602</v>
      </c>
      <c r="I158">
        <v>6364.7</v>
      </c>
      <c r="J158">
        <f t="shared" si="30"/>
        <v>-0.00021991486153226397</v>
      </c>
      <c r="K158">
        <f t="shared" si="31"/>
        <v>8.769277792454366E-05</v>
      </c>
      <c r="L158" s="13">
        <f t="shared" si="26"/>
        <v>0.009364442211073954</v>
      </c>
      <c r="N158">
        <v>5739.01</v>
      </c>
      <c r="O158">
        <f t="shared" si="32"/>
        <v>0.004744472514447946</v>
      </c>
      <c r="P158">
        <f t="shared" si="33"/>
        <v>0.00010763428399281538</v>
      </c>
      <c r="Q158" s="13">
        <f t="shared" si="27"/>
        <v>0.01037469440479166</v>
      </c>
      <c r="S158">
        <v>17544.09</v>
      </c>
      <c r="T158">
        <f t="shared" si="34"/>
        <v>0.017399624798118823</v>
      </c>
      <c r="U158">
        <f t="shared" si="35"/>
        <v>0.00013472862631660936</v>
      </c>
      <c r="V158" s="13">
        <f t="shared" si="28"/>
        <v>0.011607266100017237</v>
      </c>
    </row>
    <row r="159" spans="2:22" ht="15">
      <c r="B159" s="2">
        <v>157</v>
      </c>
      <c r="C159" s="1">
        <v>39177</v>
      </c>
      <c r="D159">
        <v>12560.83</v>
      </c>
      <c r="E159">
        <f t="shared" si="24"/>
        <v>0.0024564945870128737</v>
      </c>
      <c r="F159">
        <f t="shared" si="29"/>
        <v>5.5452627631256446E-05</v>
      </c>
      <c r="G159" s="13">
        <f t="shared" si="25"/>
        <v>0.007446652108918238</v>
      </c>
      <c r="I159">
        <v>6397.3</v>
      </c>
      <c r="J159">
        <f t="shared" si="30"/>
        <v>0.0051220010369695925</v>
      </c>
      <c r="K159">
        <f t="shared" si="31"/>
        <v>8.243411300185041E-05</v>
      </c>
      <c r="L159" s="13">
        <f t="shared" si="26"/>
        <v>0.009079323377975387</v>
      </c>
      <c r="N159">
        <v>5741.38</v>
      </c>
      <c r="O159">
        <f t="shared" si="32"/>
        <v>0.000412963211424948</v>
      </c>
      <c r="P159">
        <f t="shared" si="33"/>
        <v>0.00010252682811966757</v>
      </c>
      <c r="Q159" s="13">
        <f t="shared" si="27"/>
        <v>0.010125553225363421</v>
      </c>
      <c r="S159">
        <v>17491.42</v>
      </c>
      <c r="T159">
        <f t="shared" si="34"/>
        <v>-0.0030021505817629693</v>
      </c>
      <c r="U159">
        <f t="shared" si="35"/>
        <v>0.0001448097253245315</v>
      </c>
      <c r="V159" s="13">
        <f t="shared" si="28"/>
        <v>0.012033691259315717</v>
      </c>
    </row>
    <row r="160" spans="2:22" ht="15">
      <c r="B160" s="2">
        <v>158</v>
      </c>
      <c r="C160" s="1">
        <v>39182</v>
      </c>
      <c r="D160">
        <v>12573.85</v>
      </c>
      <c r="E160">
        <f t="shared" si="24"/>
        <v>0.0010365557053156867</v>
      </c>
      <c r="F160">
        <f t="shared" si="29"/>
        <v>5.248753191274246E-05</v>
      </c>
      <c r="G160" s="13">
        <f t="shared" si="25"/>
        <v>0.007244827942245589</v>
      </c>
      <c r="I160">
        <v>6417.8</v>
      </c>
      <c r="J160">
        <f t="shared" si="30"/>
        <v>0.003204476888687415</v>
      </c>
      <c r="K160">
        <f t="shared" si="31"/>
        <v>7.906215989910245E-05</v>
      </c>
      <c r="L160" s="13">
        <f t="shared" si="26"/>
        <v>0.008891690497262173</v>
      </c>
      <c r="N160">
        <v>5766.27</v>
      </c>
      <c r="O160">
        <f t="shared" si="32"/>
        <v>0.004335194674451147</v>
      </c>
      <c r="P160">
        <f t="shared" si="33"/>
        <v>9.638545074932694E-05</v>
      </c>
      <c r="Q160" s="13">
        <f t="shared" si="27"/>
        <v>0.009817609217590957</v>
      </c>
      <c r="S160">
        <v>17664.69</v>
      </c>
      <c r="T160">
        <f t="shared" si="34"/>
        <v>0.00990599962724584</v>
      </c>
      <c r="U160">
        <f t="shared" si="35"/>
        <v>0.0001366619162919944</v>
      </c>
      <c r="V160" s="13">
        <f t="shared" si="28"/>
        <v>0.011690248769465703</v>
      </c>
    </row>
    <row r="161" spans="2:22" ht="15">
      <c r="B161" s="2">
        <v>159</v>
      </c>
      <c r="C161" s="1">
        <v>39183</v>
      </c>
      <c r="D161">
        <v>12484.62</v>
      </c>
      <c r="E161">
        <f t="shared" si="24"/>
        <v>-0.0070964740314223215</v>
      </c>
      <c r="F161">
        <f t="shared" si="29"/>
        <v>4.940274686179126E-05</v>
      </c>
      <c r="G161" s="13">
        <f t="shared" si="25"/>
        <v>0.00702870876205518</v>
      </c>
      <c r="I161">
        <v>6413.3</v>
      </c>
      <c r="J161">
        <f t="shared" si="30"/>
        <v>-0.000701174857427779</v>
      </c>
      <c r="K161">
        <f t="shared" si="31"/>
        <v>7.49345506329642E-05</v>
      </c>
      <c r="L161" s="13">
        <f t="shared" si="26"/>
        <v>0.008656474492133862</v>
      </c>
      <c r="N161">
        <v>5751.92</v>
      </c>
      <c r="O161">
        <f t="shared" si="32"/>
        <v>-0.002488610488235959</v>
      </c>
      <c r="P161">
        <f t="shared" si="33"/>
        <v>9.172995847629069E-05</v>
      </c>
      <c r="Q161" s="13">
        <f t="shared" si="27"/>
        <v>0.009577575814176084</v>
      </c>
      <c r="S161">
        <v>17670.07</v>
      </c>
      <c r="T161">
        <f t="shared" si="34"/>
        <v>0.0003045623783944705</v>
      </c>
      <c r="U161">
        <f t="shared" si="35"/>
        <v>0.00013434993103137442</v>
      </c>
      <c r="V161" s="13">
        <f t="shared" si="28"/>
        <v>0.011590941766369737</v>
      </c>
    </row>
    <row r="162" spans="2:22" ht="15">
      <c r="B162" s="2">
        <v>160</v>
      </c>
      <c r="C162" s="1">
        <v>39184</v>
      </c>
      <c r="D162">
        <v>12552.96</v>
      </c>
      <c r="E162">
        <f t="shared" si="24"/>
        <v>0.005473935129783551</v>
      </c>
      <c r="F162">
        <f t="shared" si="29"/>
        <v>4.946017867080287E-05</v>
      </c>
      <c r="G162" s="13">
        <f t="shared" si="25"/>
        <v>0.007032793091709927</v>
      </c>
      <c r="I162">
        <v>6416.4</v>
      </c>
      <c r="J162">
        <f t="shared" si="30"/>
        <v>0.0004833704956885619</v>
      </c>
      <c r="K162">
        <f t="shared" si="31"/>
        <v>7.046797636582768E-05</v>
      </c>
      <c r="L162" s="13">
        <f t="shared" si="26"/>
        <v>0.008394520615605616</v>
      </c>
      <c r="N162">
        <v>5748.94</v>
      </c>
      <c r="O162">
        <f t="shared" si="32"/>
        <v>-0.000518087873266748</v>
      </c>
      <c r="P162">
        <f t="shared" si="33"/>
        <v>8.659775189744272E-05</v>
      </c>
      <c r="Q162" s="13">
        <f t="shared" si="27"/>
        <v>0.00930579130957936</v>
      </c>
      <c r="S162">
        <v>17540.42</v>
      </c>
      <c r="T162">
        <f t="shared" si="34"/>
        <v>-0.007337265783327483</v>
      </c>
      <c r="U162">
        <f t="shared" si="35"/>
        <v>0.00012629450066403196</v>
      </c>
      <c r="V162" s="13">
        <f t="shared" si="28"/>
        <v>0.011238082606211433</v>
      </c>
    </row>
    <row r="163" spans="2:22" ht="15">
      <c r="B163" s="2">
        <v>161</v>
      </c>
      <c r="C163" s="1">
        <v>39185</v>
      </c>
      <c r="D163">
        <v>12612.13</v>
      </c>
      <c r="E163">
        <f t="shared" si="24"/>
        <v>0.00471362929540125</v>
      </c>
      <c r="F163">
        <f t="shared" si="29"/>
        <v>4.82904058988594E-05</v>
      </c>
      <c r="G163" s="13">
        <f t="shared" si="25"/>
        <v>0.006949129866311278</v>
      </c>
      <c r="I163">
        <v>6462.4</v>
      </c>
      <c r="J163">
        <f t="shared" si="30"/>
        <v>0.007169129106664174</v>
      </c>
      <c r="K163">
        <f t="shared" si="31"/>
        <v>6.625391660604415E-05</v>
      </c>
      <c r="L163" s="13">
        <f t="shared" si="26"/>
        <v>0.008139650889690795</v>
      </c>
      <c r="N163">
        <v>5789.34</v>
      </c>
      <c r="O163">
        <f t="shared" si="32"/>
        <v>0.007027382439197582</v>
      </c>
      <c r="P163">
        <f t="shared" si="33"/>
        <v>8.141799168626171E-05</v>
      </c>
      <c r="Q163" s="13">
        <f t="shared" si="27"/>
        <v>0.009023191879055975</v>
      </c>
      <c r="S163">
        <v>17363.95</v>
      </c>
      <c r="T163">
        <f t="shared" si="34"/>
        <v>-0.010060762513098178</v>
      </c>
      <c r="U163">
        <f t="shared" si="35"/>
        <v>0.00012194695877470133</v>
      </c>
      <c r="V163" s="13">
        <f t="shared" si="28"/>
        <v>0.01104295969270473</v>
      </c>
    </row>
    <row r="164" spans="2:22" ht="15">
      <c r="B164" s="2">
        <v>162</v>
      </c>
      <c r="C164" s="1">
        <v>39188</v>
      </c>
      <c r="D164">
        <v>12720.46</v>
      </c>
      <c r="E164">
        <f t="shared" si="24"/>
        <v>0.008589350093917517</v>
      </c>
      <c r="F164">
        <f t="shared" si="29"/>
        <v>4.672607961299573E-05</v>
      </c>
      <c r="G164" s="13">
        <f t="shared" si="25"/>
        <v>0.0068356477098367</v>
      </c>
      <c r="I164">
        <v>6516.2</v>
      </c>
      <c r="J164">
        <f t="shared" si="30"/>
        <v>0.008325080465461777</v>
      </c>
      <c r="K164">
        <f t="shared" si="31"/>
        <v>6.536246633856267E-05</v>
      </c>
      <c r="L164" s="13">
        <f t="shared" si="26"/>
        <v>0.008084705705130068</v>
      </c>
      <c r="N164">
        <v>5861.97</v>
      </c>
      <c r="O164">
        <f t="shared" si="32"/>
        <v>0.01254547150452385</v>
      </c>
      <c r="P164">
        <f t="shared" si="33"/>
        <v>7.949595842189055E-05</v>
      </c>
      <c r="Q164" s="13">
        <f t="shared" si="27"/>
        <v>0.008916050606736737</v>
      </c>
      <c r="S164">
        <v>17628.3</v>
      </c>
      <c r="T164">
        <f t="shared" si="34"/>
        <v>0.015224070559981947</v>
      </c>
      <c r="U164">
        <f t="shared" si="35"/>
        <v>0.00012070327778891695</v>
      </c>
      <c r="V164" s="13">
        <f t="shared" si="28"/>
        <v>0.010986504348013381</v>
      </c>
    </row>
    <row r="165" spans="2:22" ht="15">
      <c r="B165" s="2">
        <v>163</v>
      </c>
      <c r="C165" s="1">
        <v>39189</v>
      </c>
      <c r="D165">
        <v>12773.04</v>
      </c>
      <c r="E165">
        <f t="shared" si="24"/>
        <v>0.004133498316884904</v>
      </c>
      <c r="F165">
        <f t="shared" si="29"/>
        <v>4.834913093836884E-05</v>
      </c>
      <c r="G165" s="13">
        <f t="shared" si="25"/>
        <v>0.006953353934495844</v>
      </c>
      <c r="I165">
        <v>6497.8</v>
      </c>
      <c r="J165">
        <f t="shared" si="30"/>
        <v>-0.002823731622724845</v>
      </c>
      <c r="K165">
        <f t="shared" si="31"/>
        <v>6.55991362436337E-05</v>
      </c>
      <c r="L165" s="13">
        <f t="shared" si="26"/>
        <v>0.008099329369993155</v>
      </c>
      <c r="N165">
        <v>5858.14</v>
      </c>
      <c r="O165">
        <f t="shared" si="32"/>
        <v>-0.000653363971497624</v>
      </c>
      <c r="P165">
        <f t="shared" si="33"/>
        <v>8.416953223282632E-05</v>
      </c>
      <c r="Q165" s="13">
        <f t="shared" si="27"/>
        <v>0.009174395469611407</v>
      </c>
      <c r="S165">
        <v>17527.45</v>
      </c>
      <c r="T165">
        <f t="shared" si="34"/>
        <v>-0.005720914665622808</v>
      </c>
      <c r="U165">
        <f t="shared" si="35"/>
        <v>0.00012736742058650047</v>
      </c>
      <c r="V165" s="13">
        <f t="shared" si="28"/>
        <v>0.011285717548587705</v>
      </c>
    </row>
    <row r="166" spans="2:22" ht="15">
      <c r="B166" s="2">
        <v>164</v>
      </c>
      <c r="C166" s="1">
        <v>39190</v>
      </c>
      <c r="D166">
        <v>12803.84</v>
      </c>
      <c r="E166">
        <f t="shared" si="24"/>
        <v>0.002411328861414297</v>
      </c>
      <c r="F166">
        <f t="shared" si="29"/>
        <v>4.647333158220813E-05</v>
      </c>
      <c r="G166" s="13">
        <f t="shared" si="25"/>
        <v>0.00681713514478099</v>
      </c>
      <c r="I166">
        <v>6449.4</v>
      </c>
      <c r="J166">
        <f t="shared" si="30"/>
        <v>-0.007448674936132313</v>
      </c>
      <c r="K166">
        <f t="shared" si="31"/>
        <v>6.214159568564625E-05</v>
      </c>
      <c r="L166" s="13">
        <f t="shared" si="26"/>
        <v>0.007882994081289561</v>
      </c>
      <c r="N166">
        <v>5835.95</v>
      </c>
      <c r="O166">
        <f t="shared" si="32"/>
        <v>-0.0037878917198975286</v>
      </c>
      <c r="P166">
        <f t="shared" si="33"/>
        <v>7.91449733676118E-05</v>
      </c>
      <c r="Q166" s="13">
        <f t="shared" si="27"/>
        <v>0.00889634606833681</v>
      </c>
      <c r="S166">
        <v>17667.33</v>
      </c>
      <c r="T166">
        <f t="shared" si="34"/>
        <v>0.007980624677291962</v>
      </c>
      <c r="U166">
        <f t="shared" si="35"/>
        <v>0.00012168910722799073</v>
      </c>
      <c r="V166" s="13">
        <f t="shared" si="28"/>
        <v>0.011031278585367642</v>
      </c>
    </row>
    <row r="167" spans="2:22" ht="15">
      <c r="B167" s="2">
        <v>165</v>
      </c>
      <c r="C167" s="1">
        <v>39191</v>
      </c>
      <c r="D167">
        <v>12808.63</v>
      </c>
      <c r="E167">
        <f t="shared" si="24"/>
        <v>0.00037410651804451275</v>
      </c>
      <c r="F167">
        <f t="shared" si="29"/>
        <v>4.403380209994901E-05</v>
      </c>
      <c r="G167" s="13">
        <f t="shared" si="25"/>
        <v>0.006635797020701357</v>
      </c>
      <c r="I167">
        <v>6440.6</v>
      </c>
      <c r="J167">
        <f t="shared" si="30"/>
        <v>-0.0013644680125281844</v>
      </c>
      <c r="K167">
        <f t="shared" si="31"/>
        <v>6.174206544275742E-05</v>
      </c>
      <c r="L167" s="13">
        <f t="shared" si="26"/>
        <v>0.007857611942744272</v>
      </c>
      <c r="N167">
        <v>5829.04</v>
      </c>
      <c r="O167">
        <f t="shared" si="32"/>
        <v>-0.0011840403019216844</v>
      </c>
      <c r="P167">
        <f t="shared" si="33"/>
        <v>7.525716238645518E-05</v>
      </c>
      <c r="Q167" s="13">
        <f t="shared" si="27"/>
        <v>0.00867508860971778</v>
      </c>
      <c r="S167">
        <v>17371.97</v>
      </c>
      <c r="T167">
        <f t="shared" si="34"/>
        <v>-0.01671786285760217</v>
      </c>
      <c r="U167">
        <f t="shared" si="35"/>
        <v>0.00011820918300869937</v>
      </c>
      <c r="V167" s="13">
        <f t="shared" si="28"/>
        <v>0.01087240465622483</v>
      </c>
    </row>
    <row r="168" spans="2:22" ht="15">
      <c r="B168" s="2">
        <v>166</v>
      </c>
      <c r="C168" s="1">
        <v>39192</v>
      </c>
      <c r="D168">
        <v>12961.98</v>
      </c>
      <c r="E168">
        <f t="shared" si="24"/>
        <v>0.011972396735638423</v>
      </c>
      <c r="F168">
        <f t="shared" si="29"/>
        <v>4.1400171315162675E-05</v>
      </c>
      <c r="G168" s="13">
        <f t="shared" si="25"/>
        <v>0.006434296489528803</v>
      </c>
      <c r="I168">
        <v>6486.8</v>
      </c>
      <c r="J168">
        <f t="shared" si="30"/>
        <v>0.007173244728751951</v>
      </c>
      <c r="K168">
        <f t="shared" si="31"/>
        <v>5.814924789362473E-05</v>
      </c>
      <c r="L168" s="13">
        <f t="shared" si="26"/>
        <v>0.007625565414683998</v>
      </c>
      <c r="N168">
        <v>5938.9</v>
      </c>
      <c r="O168">
        <f t="shared" si="32"/>
        <v>0.018847014259637893</v>
      </c>
      <c r="P168">
        <f t="shared" si="33"/>
        <v>7.082584972946236E-05</v>
      </c>
      <c r="Q168" s="13">
        <f t="shared" si="27"/>
        <v>0.00841580951123909</v>
      </c>
      <c r="S168">
        <v>17452.62</v>
      </c>
      <c r="T168">
        <f t="shared" si="34"/>
        <v>0.004642536223583037</v>
      </c>
      <c r="U168">
        <f t="shared" si="35"/>
        <v>0.00012788584833971307</v>
      </c>
      <c r="V168" s="13">
        <f t="shared" si="28"/>
        <v>0.011308662535406787</v>
      </c>
    </row>
    <row r="169" spans="2:22" ht="15">
      <c r="B169" s="2">
        <v>167</v>
      </c>
      <c r="C169" s="1">
        <v>39195</v>
      </c>
      <c r="D169">
        <v>12919.4</v>
      </c>
      <c r="E169">
        <f t="shared" si="24"/>
        <v>-0.0032849919533898316</v>
      </c>
      <c r="F169">
        <f t="shared" si="29"/>
        <v>4.7516458051984455E-05</v>
      </c>
      <c r="G169" s="13">
        <f t="shared" si="25"/>
        <v>0.006893218265221583</v>
      </c>
      <c r="I169">
        <v>6479.7</v>
      </c>
      <c r="J169">
        <f t="shared" si="30"/>
        <v>-0.001094530431029223</v>
      </c>
      <c r="K169">
        <f t="shared" si="31"/>
        <v>5.774761941632131E-05</v>
      </c>
      <c r="L169" s="13">
        <f t="shared" si="26"/>
        <v>0.007599185444264491</v>
      </c>
      <c r="N169">
        <v>5917.32</v>
      </c>
      <c r="O169">
        <f t="shared" si="32"/>
        <v>-0.0036336695347623177</v>
      </c>
      <c r="P169">
        <f t="shared" si="33"/>
        <v>8.788889553587427E-05</v>
      </c>
      <c r="Q169" s="13">
        <f t="shared" si="27"/>
        <v>0.009374907761459538</v>
      </c>
      <c r="S169">
        <v>17455.37</v>
      </c>
      <c r="T169">
        <f t="shared" si="34"/>
        <v>0.00015756946521496487</v>
      </c>
      <c r="U169">
        <f t="shared" si="35"/>
        <v>0.00012150588599456712</v>
      </c>
      <c r="V169" s="13">
        <f t="shared" si="28"/>
        <v>0.01102297083342631</v>
      </c>
    </row>
    <row r="170" spans="2:22" ht="15">
      <c r="B170" s="2">
        <v>168</v>
      </c>
      <c r="C170" s="1">
        <v>39196</v>
      </c>
      <c r="D170">
        <v>12953.94</v>
      </c>
      <c r="E170">
        <f t="shared" si="24"/>
        <v>0.002673498769292759</v>
      </c>
      <c r="F170">
        <f t="shared" si="29"/>
        <v>4.531294089689555E-05</v>
      </c>
      <c r="G170" s="13">
        <f t="shared" si="25"/>
        <v>0.006731488757837715</v>
      </c>
      <c r="I170">
        <v>6429.5</v>
      </c>
      <c r="J170">
        <f t="shared" si="30"/>
        <v>-0.007747272250258471</v>
      </c>
      <c r="K170">
        <f t="shared" si="31"/>
        <v>5.435464206320897E-05</v>
      </c>
      <c r="L170" s="13">
        <f t="shared" si="26"/>
        <v>0.007372560075252624</v>
      </c>
      <c r="N170">
        <v>5886.03</v>
      </c>
      <c r="O170">
        <f t="shared" si="32"/>
        <v>-0.0052878668045669265</v>
      </c>
      <c r="P170">
        <f t="shared" si="33"/>
        <v>8.34077750609934E-05</v>
      </c>
      <c r="Q170" s="13">
        <f t="shared" si="27"/>
        <v>0.009132785722932154</v>
      </c>
      <c r="S170">
        <v>17451.77</v>
      </c>
      <c r="T170">
        <f t="shared" si="34"/>
        <v>-0.0002062402572960954</v>
      </c>
      <c r="U170">
        <f t="shared" si="35"/>
        <v>0.00011421702252307517</v>
      </c>
      <c r="V170" s="13">
        <f t="shared" si="28"/>
        <v>0.010687236430578074</v>
      </c>
    </row>
    <row r="171" spans="2:22" ht="15">
      <c r="B171" s="2">
        <v>169</v>
      </c>
      <c r="C171" s="1">
        <v>39197</v>
      </c>
      <c r="D171">
        <v>13089.89</v>
      </c>
      <c r="E171">
        <f t="shared" si="24"/>
        <v>0.010494876462296328</v>
      </c>
      <c r="F171">
        <f t="shared" si="29"/>
        <v>4.30230201832464E-05</v>
      </c>
      <c r="G171" s="13">
        <f t="shared" si="25"/>
        <v>0.006559193561959153</v>
      </c>
      <c r="I171">
        <v>6461.9</v>
      </c>
      <c r="J171">
        <f t="shared" si="30"/>
        <v>0.005039272105140312</v>
      </c>
      <c r="K171">
        <f t="shared" si="31"/>
        <v>5.4694577178593936E-05</v>
      </c>
      <c r="L171" s="13">
        <f t="shared" si="26"/>
        <v>0.007395578218002561</v>
      </c>
      <c r="N171">
        <v>5947.33</v>
      </c>
      <c r="O171">
        <f t="shared" si="32"/>
        <v>0.010414489902362064</v>
      </c>
      <c r="P171">
        <f t="shared" si="33"/>
        <v>8.008100067790425E-05</v>
      </c>
      <c r="Q171" s="13">
        <f t="shared" si="27"/>
        <v>0.00894879883995077</v>
      </c>
      <c r="S171">
        <v>17236.16</v>
      </c>
      <c r="T171">
        <f t="shared" si="34"/>
        <v>-0.012354620763395378</v>
      </c>
      <c r="U171">
        <f t="shared" si="35"/>
        <v>0.00010736655327431443</v>
      </c>
      <c r="V171" s="13">
        <f t="shared" si="28"/>
        <v>0.010361783305701505</v>
      </c>
    </row>
    <row r="172" spans="2:22" ht="15">
      <c r="B172" s="2">
        <v>170</v>
      </c>
      <c r="C172" s="1">
        <v>39198</v>
      </c>
      <c r="D172">
        <v>13105.5</v>
      </c>
      <c r="E172">
        <f t="shared" si="24"/>
        <v>0.0011925233901889612</v>
      </c>
      <c r="F172">
        <f t="shared" si="29"/>
        <v>4.705018488978331E-05</v>
      </c>
      <c r="G172" s="13">
        <f t="shared" si="25"/>
        <v>0.006859313733150228</v>
      </c>
      <c r="I172">
        <v>6469.4</v>
      </c>
      <c r="J172">
        <f t="shared" si="30"/>
        <v>0.0011606493446200035</v>
      </c>
      <c r="K172">
        <f t="shared" si="31"/>
        <v>5.2936558348857013E-05</v>
      </c>
      <c r="L172" s="13">
        <f t="shared" si="26"/>
        <v>0.007275751394107485</v>
      </c>
      <c r="N172">
        <v>5944.44</v>
      </c>
      <c r="O172">
        <f t="shared" si="32"/>
        <v>-0.00048593234274881794</v>
      </c>
      <c r="P172">
        <f t="shared" si="33"/>
        <v>8.178383663281408E-05</v>
      </c>
      <c r="Q172" s="13">
        <f t="shared" si="27"/>
        <v>0.009043441636501785</v>
      </c>
      <c r="S172">
        <v>17429.17</v>
      </c>
      <c r="T172">
        <f t="shared" si="34"/>
        <v>0.011197969849432728</v>
      </c>
      <c r="U172">
        <f t="shared" si="35"/>
        <v>0.00011008275933029478</v>
      </c>
      <c r="V172" s="13">
        <f t="shared" si="28"/>
        <v>0.01049203313616073</v>
      </c>
    </row>
    <row r="173" spans="2:22" ht="15">
      <c r="B173" s="2">
        <v>171</v>
      </c>
      <c r="C173" s="1">
        <v>39199</v>
      </c>
      <c r="D173">
        <v>13120.94</v>
      </c>
      <c r="E173">
        <f t="shared" si="24"/>
        <v>0.0011781313189119461</v>
      </c>
      <c r="F173">
        <f t="shared" si="29"/>
        <v>4.431250051856518E-05</v>
      </c>
      <c r="G173" s="13">
        <f t="shared" si="25"/>
        <v>0.006656763516797422</v>
      </c>
      <c r="I173">
        <v>6418.7</v>
      </c>
      <c r="J173">
        <f t="shared" si="30"/>
        <v>-0.007836893684112873</v>
      </c>
      <c r="K173">
        <f t="shared" si="31"/>
        <v>4.98411912619956E-05</v>
      </c>
      <c r="L173" s="13">
        <f t="shared" si="26"/>
        <v>0.0070598294074287376</v>
      </c>
      <c r="N173">
        <v>5930.77</v>
      </c>
      <c r="O173">
        <f t="shared" si="32"/>
        <v>-0.002299627887572112</v>
      </c>
      <c r="P173">
        <f t="shared" si="33"/>
        <v>7.689097424934899E-05</v>
      </c>
      <c r="Q173" s="13">
        <f t="shared" si="27"/>
        <v>0.008768749868102579</v>
      </c>
      <c r="S173">
        <v>17400.41</v>
      </c>
      <c r="T173">
        <f t="shared" si="34"/>
        <v>-0.0016501072627094922</v>
      </c>
      <c r="U173">
        <f t="shared" si="35"/>
        <v>0.00011100146549540535</v>
      </c>
      <c r="V173" s="13">
        <f t="shared" si="28"/>
        <v>0.010535723301957269</v>
      </c>
    </row>
    <row r="174" spans="2:22" ht="15">
      <c r="B174" s="2">
        <v>172</v>
      </c>
      <c r="C174" s="1">
        <v>39204</v>
      </c>
      <c r="D174">
        <v>13211.88</v>
      </c>
      <c r="E174">
        <f t="shared" si="24"/>
        <v>0.006930905864976037</v>
      </c>
      <c r="F174">
        <f t="shared" si="29"/>
        <v>4.173703009172734E-05</v>
      </c>
      <c r="G174" s="13">
        <f t="shared" si="25"/>
        <v>0.006460420272066465</v>
      </c>
      <c r="I174">
        <v>6484.5</v>
      </c>
      <c r="J174">
        <f t="shared" si="30"/>
        <v>0.010251296991602689</v>
      </c>
      <c r="K174">
        <f t="shared" si="31"/>
        <v>5.053573394324116E-05</v>
      </c>
      <c r="L174" s="13">
        <f t="shared" si="26"/>
        <v>0.007108848988636709</v>
      </c>
      <c r="N174">
        <v>5990.13</v>
      </c>
      <c r="O174">
        <f t="shared" si="32"/>
        <v>0.01000881841649561</v>
      </c>
      <c r="P174">
        <f t="shared" si="33"/>
        <v>7.259481309966601E-05</v>
      </c>
      <c r="Q174" s="13">
        <f t="shared" si="27"/>
        <v>0.008520258980786089</v>
      </c>
      <c r="S174">
        <v>17394.92</v>
      </c>
      <c r="T174">
        <f t="shared" si="34"/>
        <v>-0.00031550980695291666</v>
      </c>
      <c r="U174">
        <f t="shared" si="35"/>
        <v>0.00010450474880438783</v>
      </c>
      <c r="V174" s="13">
        <f t="shared" si="28"/>
        <v>0.010222756419106728</v>
      </c>
    </row>
    <row r="175" spans="2:22" ht="15">
      <c r="B175" s="2">
        <v>173</v>
      </c>
      <c r="C175" s="1">
        <v>39210</v>
      </c>
      <c r="D175">
        <v>13309.07</v>
      </c>
      <c r="E175">
        <f t="shared" si="24"/>
        <v>0.007356258155538842</v>
      </c>
      <c r="F175">
        <f t="shared" si="29"/>
        <v>4.2115055652773255E-05</v>
      </c>
      <c r="G175" s="13">
        <f t="shared" si="25"/>
        <v>0.006489611363770041</v>
      </c>
      <c r="I175">
        <v>6550.4</v>
      </c>
      <c r="J175">
        <f t="shared" si="30"/>
        <v>0.010162695658878809</v>
      </c>
      <c r="K175">
        <f t="shared" si="31"/>
        <v>5.380893530724923E-05</v>
      </c>
      <c r="L175" s="13">
        <f t="shared" si="26"/>
        <v>0.007335457402728832</v>
      </c>
      <c r="N175">
        <v>6034.25</v>
      </c>
      <c r="O175">
        <f t="shared" si="32"/>
        <v>0.007365449497757125</v>
      </c>
      <c r="P175">
        <f t="shared" si="33"/>
        <v>7.424971107934895E-05</v>
      </c>
      <c r="Q175" s="13">
        <f t="shared" si="27"/>
        <v>0.008616827204914171</v>
      </c>
      <c r="S175">
        <v>17656.84</v>
      </c>
      <c r="T175">
        <f t="shared" si="34"/>
        <v>0.01505726959365159</v>
      </c>
      <c r="U175">
        <f t="shared" si="35"/>
        <v>9.824043666242155E-05</v>
      </c>
      <c r="V175" s="13">
        <f t="shared" si="28"/>
        <v>0.009911631382493073</v>
      </c>
    </row>
    <row r="176" spans="2:22" ht="15">
      <c r="B176" s="2">
        <v>174</v>
      </c>
      <c r="C176" s="1">
        <v>39211</v>
      </c>
      <c r="D176">
        <v>13362.87</v>
      </c>
      <c r="E176">
        <f t="shared" si="24"/>
        <v>0.004042356077472061</v>
      </c>
      <c r="F176">
        <f t="shared" si="29"/>
        <v>4.283502435666276E-05</v>
      </c>
      <c r="G176" s="13">
        <f t="shared" si="25"/>
        <v>0.00654484716068013</v>
      </c>
      <c r="I176">
        <v>6549.6</v>
      </c>
      <c r="J176">
        <f t="shared" si="30"/>
        <v>-0.00012212994626271256</v>
      </c>
      <c r="K176">
        <f t="shared" si="31"/>
        <v>5.677722217211393E-05</v>
      </c>
      <c r="L176" s="13">
        <f t="shared" si="26"/>
        <v>0.007535066169060092</v>
      </c>
      <c r="N176">
        <v>6051.63</v>
      </c>
      <c r="O176">
        <f t="shared" si="32"/>
        <v>0.0028802253801218226</v>
      </c>
      <c r="P176">
        <f t="shared" si="33"/>
        <v>7.304971919282865E-05</v>
      </c>
      <c r="Q176" s="13">
        <f t="shared" si="27"/>
        <v>0.008546912845748964</v>
      </c>
      <c r="S176">
        <v>17748.12</v>
      </c>
      <c r="T176">
        <f t="shared" si="34"/>
        <v>0.005169667958706022</v>
      </c>
      <c r="U176">
        <f t="shared" si="35"/>
        <v>0.00010594929251963053</v>
      </c>
      <c r="V176" s="13">
        <f t="shared" si="28"/>
        <v>0.01029316727346984</v>
      </c>
    </row>
    <row r="177" spans="2:22" ht="15">
      <c r="B177" s="2">
        <v>175</v>
      </c>
      <c r="C177" s="1">
        <v>39212</v>
      </c>
      <c r="D177">
        <v>13215.13</v>
      </c>
      <c r="E177">
        <f t="shared" si="24"/>
        <v>-0.011056008177884062</v>
      </c>
      <c r="F177">
        <f t="shared" si="29"/>
        <v>4.124536145468752E-05</v>
      </c>
      <c r="G177" s="13">
        <f t="shared" si="25"/>
        <v>0.006422255168917498</v>
      </c>
      <c r="I177">
        <v>6524.1</v>
      </c>
      <c r="J177">
        <f t="shared" si="30"/>
        <v>-0.0038933675338951993</v>
      </c>
      <c r="K177">
        <f t="shared" si="31"/>
        <v>5.3371483785213544E-05</v>
      </c>
      <c r="L177" s="13">
        <f t="shared" si="26"/>
        <v>0.007305578949351896</v>
      </c>
      <c r="N177">
        <v>6012.76</v>
      </c>
      <c r="O177">
        <f t="shared" si="32"/>
        <v>-0.006423062877274369</v>
      </c>
      <c r="P177">
        <f t="shared" si="33"/>
        <v>6.916447793567681E-05</v>
      </c>
      <c r="Q177" s="13">
        <f t="shared" si="27"/>
        <v>0.008316518378244396</v>
      </c>
      <c r="S177">
        <v>17736.96</v>
      </c>
      <c r="T177">
        <f t="shared" si="34"/>
        <v>-0.0006287989939216016</v>
      </c>
      <c r="U177">
        <f t="shared" si="35"/>
        <v>0.000101195862976649</v>
      </c>
      <c r="V177" s="13">
        <f t="shared" si="28"/>
        <v>0.010059615448745991</v>
      </c>
    </row>
    <row r="178" spans="2:22" ht="15">
      <c r="B178" s="2">
        <v>176</v>
      </c>
      <c r="C178" s="1">
        <v>39213</v>
      </c>
      <c r="D178">
        <v>13326.22</v>
      </c>
      <c r="E178">
        <f t="shared" si="24"/>
        <v>0.008406273718079213</v>
      </c>
      <c r="F178">
        <f t="shared" si="29"/>
        <v>4.610475877717263E-05</v>
      </c>
      <c r="G178" s="13">
        <f t="shared" si="25"/>
        <v>0.006790048510664164</v>
      </c>
      <c r="I178">
        <v>6565.7</v>
      </c>
      <c r="J178">
        <f t="shared" si="30"/>
        <v>0.006376358424916763</v>
      </c>
      <c r="K178">
        <f t="shared" si="31"/>
        <v>5.107869340334008E-05</v>
      </c>
      <c r="L178" s="13">
        <f t="shared" si="26"/>
        <v>0.007146935945098436</v>
      </c>
      <c r="N178">
        <v>6050.63</v>
      </c>
      <c r="O178">
        <f t="shared" si="32"/>
        <v>0.006298272340821834</v>
      </c>
      <c r="P178">
        <f t="shared" si="33"/>
        <v>6.748995346306141E-05</v>
      </c>
      <c r="Q178" s="13">
        <f t="shared" si="27"/>
        <v>0.008215226927058157</v>
      </c>
      <c r="S178">
        <v>17553.72</v>
      </c>
      <c r="T178">
        <f t="shared" si="34"/>
        <v>-0.010330969906906143</v>
      </c>
      <c r="U178">
        <f t="shared" si="35"/>
        <v>9.514783448853546E-05</v>
      </c>
      <c r="V178" s="13">
        <f t="shared" si="28"/>
        <v>0.009754375145981185</v>
      </c>
    </row>
    <row r="179" spans="2:22" ht="15">
      <c r="B179" s="2">
        <v>177</v>
      </c>
      <c r="C179" s="1">
        <v>39216</v>
      </c>
      <c r="D179">
        <v>13346.78</v>
      </c>
      <c r="E179">
        <f t="shared" si="24"/>
        <v>0.0015428230961218794</v>
      </c>
      <c r="F179">
        <f t="shared" si="29"/>
        <v>4.757839951993843E-05</v>
      </c>
      <c r="G179" s="13">
        <f t="shared" si="25"/>
        <v>0.00689770973004362</v>
      </c>
      <c r="I179">
        <v>6555.5</v>
      </c>
      <c r="J179">
        <f t="shared" si="30"/>
        <v>-0.0015535281843519835</v>
      </c>
      <c r="K179">
        <f t="shared" si="31"/>
        <v>5.045344860492009E-05</v>
      </c>
      <c r="L179" s="13">
        <f t="shared" si="26"/>
        <v>0.007103059101888432</v>
      </c>
      <c r="N179">
        <v>6026.42</v>
      </c>
      <c r="O179">
        <f t="shared" si="32"/>
        <v>-0.00400123623490447</v>
      </c>
      <c r="P179">
        <f t="shared" si="33"/>
        <v>6.582065032402741E-05</v>
      </c>
      <c r="Q179" s="13">
        <f t="shared" si="27"/>
        <v>0.008112992686057804</v>
      </c>
      <c r="S179">
        <v>17677.94</v>
      </c>
      <c r="T179">
        <f t="shared" si="34"/>
        <v>0.007076562688706298</v>
      </c>
      <c r="U179">
        <f t="shared" si="35"/>
        <v>9.584270077226734E-05</v>
      </c>
      <c r="V179" s="13">
        <f t="shared" si="28"/>
        <v>0.009789928537648646</v>
      </c>
    </row>
    <row r="180" spans="2:22" ht="15">
      <c r="B180" s="2">
        <v>178</v>
      </c>
      <c r="C180" s="1">
        <v>39217</v>
      </c>
      <c r="D180">
        <v>13383.84</v>
      </c>
      <c r="E180">
        <f t="shared" si="24"/>
        <v>0.0027766996983541715</v>
      </c>
      <c r="F180">
        <f t="shared" si="29"/>
        <v>4.486651373509775E-05</v>
      </c>
      <c r="G180" s="13">
        <f t="shared" si="25"/>
        <v>0.006698247064351818</v>
      </c>
      <c r="I180">
        <v>6568.6</v>
      </c>
      <c r="J180">
        <f t="shared" si="30"/>
        <v>0.001998322019678188</v>
      </c>
      <c r="K180">
        <f t="shared" si="31"/>
        <v>4.757104867779944E-05</v>
      </c>
      <c r="L180" s="13">
        <f t="shared" si="26"/>
        <v>0.006897176862876537</v>
      </c>
      <c r="N180">
        <v>6049.76</v>
      </c>
      <c r="O180">
        <f t="shared" si="32"/>
        <v>0.0038729461272198327</v>
      </c>
      <c r="P180">
        <f t="shared" si="33"/>
        <v>6.283200478903652E-05</v>
      </c>
      <c r="Q180" s="13">
        <f t="shared" si="27"/>
        <v>0.007926664165273847</v>
      </c>
      <c r="S180">
        <v>17512.98</v>
      </c>
      <c r="T180">
        <f t="shared" si="34"/>
        <v>-0.009331403998429633</v>
      </c>
      <c r="U180">
        <f t="shared" si="35"/>
        <v>9.309680309516271E-05</v>
      </c>
      <c r="V180" s="13">
        <f t="shared" si="28"/>
        <v>0.009648668462288602</v>
      </c>
    </row>
    <row r="181" spans="2:22" ht="15">
      <c r="B181" s="2">
        <v>179</v>
      </c>
      <c r="C181" s="1">
        <v>39218</v>
      </c>
      <c r="D181">
        <v>13487.53</v>
      </c>
      <c r="E181">
        <f t="shared" si="24"/>
        <v>0.007747402838049507</v>
      </c>
      <c r="F181">
        <f t="shared" si="29"/>
        <v>4.263712658388229E-05</v>
      </c>
      <c r="G181" s="13">
        <f t="shared" si="25"/>
        <v>0.006529711064349041</v>
      </c>
      <c r="I181">
        <v>6559.5</v>
      </c>
      <c r="J181">
        <f t="shared" si="30"/>
        <v>-0.0013853789239716779</v>
      </c>
      <c r="K181">
        <f t="shared" si="31"/>
        <v>4.4956383210791314E-05</v>
      </c>
      <c r="L181" s="13">
        <f t="shared" si="26"/>
        <v>0.006704952140827801</v>
      </c>
      <c r="N181">
        <v>6017.91</v>
      </c>
      <c r="O181">
        <f t="shared" si="32"/>
        <v>-0.005264671656396346</v>
      </c>
      <c r="P181">
        <f t="shared" si="33"/>
        <v>5.996206720395515E-05</v>
      </c>
      <c r="Q181" s="13">
        <f t="shared" si="27"/>
        <v>0.007743517753834826</v>
      </c>
      <c r="S181">
        <v>17529</v>
      </c>
      <c r="T181">
        <f t="shared" si="34"/>
        <v>0.000914750088220305</v>
      </c>
      <c r="U181">
        <f t="shared" si="35"/>
        <v>9.273550094436746E-05</v>
      </c>
      <c r="V181" s="13">
        <f t="shared" si="28"/>
        <v>0.009629927359246665</v>
      </c>
    </row>
    <row r="182" spans="2:22" ht="15">
      <c r="B182" s="2">
        <v>180</v>
      </c>
      <c r="C182" s="1">
        <v>39219</v>
      </c>
      <c r="D182">
        <v>13476.72</v>
      </c>
      <c r="E182">
        <f t="shared" si="24"/>
        <v>-0.000801481071775285</v>
      </c>
      <c r="F182">
        <f t="shared" si="29"/>
        <v>4.368023403295041E-05</v>
      </c>
      <c r="G182" s="13">
        <f t="shared" si="25"/>
        <v>0.006609102362117749</v>
      </c>
      <c r="I182">
        <v>6579.3</v>
      </c>
      <c r="J182">
        <f t="shared" si="30"/>
        <v>0.0030185227532586604</v>
      </c>
      <c r="K182">
        <f t="shared" si="31"/>
        <v>4.237415670392293E-05</v>
      </c>
      <c r="L182" s="13">
        <f t="shared" si="26"/>
        <v>0.0065095435096420495</v>
      </c>
      <c r="N182">
        <v>6027</v>
      </c>
      <c r="O182">
        <f t="shared" si="32"/>
        <v>0.0015104911838163325</v>
      </c>
      <c r="P182">
        <f t="shared" si="33"/>
        <v>5.8027349230697616E-05</v>
      </c>
      <c r="Q182" s="13">
        <f t="shared" si="27"/>
        <v>0.007617568459206495</v>
      </c>
      <c r="S182">
        <v>17498.6</v>
      </c>
      <c r="T182">
        <f t="shared" si="34"/>
        <v>-0.0017342689257802187</v>
      </c>
      <c r="U182">
        <f t="shared" si="35"/>
        <v>8.722157695113935E-05</v>
      </c>
      <c r="V182" s="13">
        <f t="shared" si="28"/>
        <v>0.009339249271281892</v>
      </c>
    </row>
    <row r="183" spans="2:22" ht="15">
      <c r="B183" s="2">
        <v>181</v>
      </c>
      <c r="C183" s="1">
        <v>39220</v>
      </c>
      <c r="D183">
        <v>13556.53</v>
      </c>
      <c r="E183">
        <f t="shared" si="24"/>
        <v>0.005922064122427513</v>
      </c>
      <c r="F183">
        <f t="shared" si="29"/>
        <v>4.1097962305478226E-05</v>
      </c>
      <c r="G183" s="13">
        <f t="shared" si="25"/>
        <v>0.006410769244441592</v>
      </c>
      <c r="I183">
        <v>6640.9</v>
      </c>
      <c r="J183">
        <f t="shared" si="30"/>
        <v>0.009362698159378574</v>
      </c>
      <c r="K183">
        <f t="shared" si="31"/>
        <v>4.037839607840396E-05</v>
      </c>
      <c r="L183" s="13">
        <f t="shared" si="26"/>
        <v>0.006354399741785526</v>
      </c>
      <c r="N183">
        <v>6101.14</v>
      </c>
      <c r="O183">
        <f t="shared" si="32"/>
        <v>0.012301310768209778</v>
      </c>
      <c r="P183">
        <f t="shared" si="33"/>
        <v>5.468260329383897E-05</v>
      </c>
      <c r="Q183" s="13">
        <f t="shared" si="27"/>
        <v>0.007394768643699339</v>
      </c>
      <c r="S183">
        <v>17399.58</v>
      </c>
      <c r="T183">
        <f t="shared" si="34"/>
        <v>-0.005658738413358601</v>
      </c>
      <c r="U183">
        <f t="shared" si="35"/>
        <v>8.21687436564866E-05</v>
      </c>
      <c r="V183" s="13">
        <f t="shared" si="28"/>
        <v>0.009064697659408536</v>
      </c>
    </row>
    <row r="184" spans="2:22" ht="15">
      <c r="B184" s="2">
        <v>182</v>
      </c>
      <c r="C184" s="1">
        <v>39223</v>
      </c>
      <c r="D184">
        <v>13542.88</v>
      </c>
      <c r="E184">
        <f t="shared" si="24"/>
        <v>-0.0010068948322322492</v>
      </c>
      <c r="F184">
        <f t="shared" si="29"/>
        <v>4.073633517535812E-05</v>
      </c>
      <c r="G184" s="13">
        <f t="shared" si="25"/>
        <v>0.006382502265989266</v>
      </c>
      <c r="I184">
        <v>6636.8</v>
      </c>
      <c r="J184">
        <f t="shared" si="30"/>
        <v>-0.0006173861976538504</v>
      </c>
      <c r="K184">
        <f t="shared" si="31"/>
        <v>4.321529932311758E-05</v>
      </c>
      <c r="L184" s="13">
        <f t="shared" si="26"/>
        <v>0.006573834445977293</v>
      </c>
      <c r="N184">
        <v>6089.91</v>
      </c>
      <c r="O184">
        <f t="shared" si="32"/>
        <v>-0.0018406396181697964</v>
      </c>
      <c r="P184">
        <f t="shared" si="33"/>
        <v>6.048098189317307E-05</v>
      </c>
      <c r="Q184" s="13">
        <f t="shared" si="27"/>
        <v>0.007776951966752339</v>
      </c>
      <c r="S184">
        <v>17556.87</v>
      </c>
      <c r="T184">
        <f t="shared" si="34"/>
        <v>0.009039873376253749</v>
      </c>
      <c r="U184">
        <f t="shared" si="35"/>
        <v>7.915989826294662E-05</v>
      </c>
      <c r="V184" s="13">
        <f t="shared" si="28"/>
        <v>0.008897184850442674</v>
      </c>
    </row>
    <row r="185" spans="2:22" ht="15">
      <c r="B185" s="2">
        <v>183</v>
      </c>
      <c r="C185" s="1">
        <v>39224</v>
      </c>
      <c r="D185">
        <v>13539.95</v>
      </c>
      <c r="E185">
        <f t="shared" si="24"/>
        <v>-0.0002163498458229322</v>
      </c>
      <c r="F185">
        <f t="shared" si="29"/>
        <v>3.8352985297027196E-05</v>
      </c>
      <c r="G185" s="13">
        <f t="shared" si="25"/>
        <v>0.006192978709557074</v>
      </c>
      <c r="I185">
        <v>6606.6</v>
      </c>
      <c r="J185">
        <f t="shared" si="30"/>
        <v>-0.004550385728061689</v>
      </c>
      <c r="K185">
        <f t="shared" si="31"/>
        <v>4.0645251306753735E-05</v>
      </c>
      <c r="L185" s="13">
        <f t="shared" si="26"/>
        <v>0.006375362837262969</v>
      </c>
      <c r="N185">
        <v>6089.72</v>
      </c>
      <c r="O185">
        <f t="shared" si="32"/>
        <v>-3.119914744217892E-05</v>
      </c>
      <c r="P185">
        <f t="shared" si="33"/>
        <v>5.705540023182126E-05</v>
      </c>
      <c r="Q185" s="13">
        <f t="shared" si="27"/>
        <v>0.007553502514186466</v>
      </c>
      <c r="S185">
        <v>17680.05</v>
      </c>
      <c r="T185">
        <f t="shared" si="34"/>
        <v>0.007016056962317332</v>
      </c>
      <c r="U185">
        <f t="shared" si="35"/>
        <v>7.93134630066919E-05</v>
      </c>
      <c r="V185" s="13">
        <f t="shared" si="28"/>
        <v>0.00890581063164336</v>
      </c>
    </row>
    <row r="186" spans="2:22" ht="15">
      <c r="B186" s="2">
        <v>184</v>
      </c>
      <c r="C186" s="1">
        <v>39225</v>
      </c>
      <c r="D186">
        <v>13525.65</v>
      </c>
      <c r="E186">
        <f t="shared" si="24"/>
        <v>-0.0010561338852803069</v>
      </c>
      <c r="F186">
        <f t="shared" si="29"/>
        <v>3.605461461455282E-05</v>
      </c>
      <c r="G186" s="13">
        <f t="shared" si="25"/>
        <v>0.00600454949305548</v>
      </c>
      <c r="I186">
        <v>6616.4</v>
      </c>
      <c r="J186">
        <f t="shared" si="30"/>
        <v>0.0014833651197286458</v>
      </c>
      <c r="K186">
        <f t="shared" si="31"/>
        <v>3.944889684479736E-05</v>
      </c>
      <c r="L186" s="13">
        <f t="shared" si="26"/>
        <v>0.00628083568044869</v>
      </c>
      <c r="N186">
        <v>6120.2</v>
      </c>
      <c r="O186">
        <f t="shared" si="32"/>
        <v>0.005005156230499853</v>
      </c>
      <c r="P186">
        <f t="shared" si="33"/>
        <v>5.363213462112004E-05</v>
      </c>
      <c r="Q186" s="13">
        <f t="shared" si="27"/>
        <v>0.007323396385634198</v>
      </c>
      <c r="S186">
        <v>17705.12</v>
      </c>
      <c r="T186">
        <f t="shared" si="34"/>
        <v>0.0014179824152080853</v>
      </c>
      <c r="U186">
        <f t="shared" si="35"/>
        <v>7.750815854419928E-05</v>
      </c>
      <c r="V186" s="13">
        <f t="shared" si="28"/>
        <v>0.00880387179280794</v>
      </c>
    </row>
    <row r="187" spans="2:22" ht="15">
      <c r="B187" s="2">
        <v>185</v>
      </c>
      <c r="C187" s="1">
        <v>39226</v>
      </c>
      <c r="D187">
        <v>13441.13</v>
      </c>
      <c r="E187">
        <f t="shared" si="24"/>
        <v>-0.006248867891746455</v>
      </c>
      <c r="F187">
        <f t="shared" si="29"/>
        <v>3.395826286469788E-05</v>
      </c>
      <c r="G187" s="13">
        <f t="shared" si="25"/>
        <v>0.005827371866004252</v>
      </c>
      <c r="I187">
        <v>6565.4</v>
      </c>
      <c r="J187">
        <f t="shared" si="30"/>
        <v>-0.007708119218910586</v>
      </c>
      <c r="K187">
        <f t="shared" si="31"/>
        <v>3.721398535881517E-05</v>
      </c>
      <c r="L187" s="13">
        <f t="shared" si="26"/>
        <v>0.006100326660008886</v>
      </c>
      <c r="N187">
        <v>6048.31</v>
      </c>
      <c r="O187">
        <f t="shared" si="32"/>
        <v>-0.011746348158556815</v>
      </c>
      <c r="P187">
        <f t="shared" si="33"/>
        <v>5.191730187735553E-05</v>
      </c>
      <c r="Q187" s="13">
        <f t="shared" si="27"/>
        <v>0.00720536618620841</v>
      </c>
      <c r="S187">
        <v>17696.97</v>
      </c>
      <c r="T187">
        <f t="shared" si="34"/>
        <v>-0.0004603188230295992</v>
      </c>
      <c r="U187">
        <f t="shared" si="35"/>
        <v>7.297830947933768E-05</v>
      </c>
      <c r="V187" s="13">
        <f t="shared" si="28"/>
        <v>0.008542734309302712</v>
      </c>
    </row>
    <row r="188" spans="2:22" ht="15">
      <c r="B188" s="2">
        <v>186</v>
      </c>
      <c r="C188" s="1">
        <v>39227</v>
      </c>
      <c r="D188">
        <v>13507.28</v>
      </c>
      <c r="E188">
        <f t="shared" si="24"/>
        <v>0.0049214612164305725</v>
      </c>
      <c r="F188">
        <f t="shared" si="29"/>
        <v>3.4263668088525996E-05</v>
      </c>
      <c r="G188" s="13">
        <f t="shared" si="25"/>
        <v>0.005853517582490549</v>
      </c>
      <c r="I188">
        <v>6570.5</v>
      </c>
      <c r="J188">
        <f t="shared" si="30"/>
        <v>0.0007767995857069431</v>
      </c>
      <c r="K188">
        <f t="shared" si="31"/>
        <v>3.854605235086259E-05</v>
      </c>
      <c r="L188" s="13">
        <f t="shared" si="26"/>
        <v>0.006208546718102602</v>
      </c>
      <c r="N188">
        <v>6057.49</v>
      </c>
      <c r="O188">
        <f t="shared" si="32"/>
        <v>0.0015177793466273027</v>
      </c>
      <c r="P188">
        <f t="shared" si="33"/>
        <v>5.708086546843607E-05</v>
      </c>
      <c r="Q188" s="13">
        <f t="shared" si="27"/>
        <v>0.00755518798365971</v>
      </c>
      <c r="S188">
        <v>17481.21</v>
      </c>
      <c r="T188">
        <f t="shared" si="34"/>
        <v>-0.01219191759945358</v>
      </c>
      <c r="U188">
        <f t="shared" si="35"/>
        <v>6.861232451570753E-05</v>
      </c>
      <c r="V188" s="13">
        <f t="shared" si="28"/>
        <v>0.008283255671274884</v>
      </c>
    </row>
    <row r="189" spans="2:22" ht="15">
      <c r="B189" s="2">
        <v>187</v>
      </c>
      <c r="C189" s="1">
        <v>39231</v>
      </c>
      <c r="D189">
        <v>13521.34</v>
      </c>
      <c r="E189">
        <f t="shared" si="24"/>
        <v>0.0010409201556493602</v>
      </c>
      <c r="F189">
        <f t="shared" si="29"/>
        <v>3.366109483350425E-05</v>
      </c>
      <c r="G189" s="13">
        <f t="shared" si="25"/>
        <v>0.0058018182351314875</v>
      </c>
      <c r="I189">
        <v>6606.5</v>
      </c>
      <c r="J189">
        <f t="shared" si="30"/>
        <v>0.0054790350810440605</v>
      </c>
      <c r="K189">
        <f t="shared" si="31"/>
        <v>3.6269494265592106E-05</v>
      </c>
      <c r="L189" s="13">
        <f t="shared" si="26"/>
        <v>0.006022415982443599</v>
      </c>
      <c r="N189">
        <v>6056.39</v>
      </c>
      <c r="O189">
        <f t="shared" si="32"/>
        <v>-0.0001815933662291567</v>
      </c>
      <c r="P189">
        <f t="shared" si="33"/>
        <v>5.379423278903281E-05</v>
      </c>
      <c r="Q189" s="13">
        <f t="shared" si="27"/>
        <v>0.007334455180109345</v>
      </c>
      <c r="S189">
        <v>17672.56</v>
      </c>
      <c r="T189">
        <f t="shared" si="34"/>
        <v>0.010946038632337361</v>
      </c>
      <c r="U189">
        <f t="shared" si="35"/>
        <v>7.341415632987703E-05</v>
      </c>
      <c r="V189" s="13">
        <f t="shared" si="28"/>
        <v>0.008568206132550561</v>
      </c>
    </row>
    <row r="190" spans="2:22" ht="15">
      <c r="B190" s="2">
        <v>188</v>
      </c>
      <c r="C190" s="1">
        <v>39232</v>
      </c>
      <c r="D190">
        <v>13633.08</v>
      </c>
      <c r="E190">
        <f t="shared" si="24"/>
        <v>0.008263973836912597</v>
      </c>
      <c r="F190">
        <f t="shared" si="29"/>
        <v>3.170644002972022E-05</v>
      </c>
      <c r="G190" s="13">
        <f t="shared" si="25"/>
        <v>0.005630847185790094</v>
      </c>
      <c r="I190">
        <v>6602.1</v>
      </c>
      <c r="J190">
        <f t="shared" si="30"/>
        <v>-0.0006660107469915441</v>
      </c>
      <c r="K190">
        <f t="shared" si="31"/>
        <v>3.5894514134815266E-05</v>
      </c>
      <c r="L190" s="13">
        <f t="shared" si="26"/>
        <v>0.005991203062391999</v>
      </c>
      <c r="N190">
        <v>6042.15</v>
      </c>
      <c r="O190">
        <f t="shared" si="32"/>
        <v>-0.0023512356370710423</v>
      </c>
      <c r="P190">
        <f t="shared" si="33"/>
        <v>5.056855739073034E-05</v>
      </c>
      <c r="Q190" s="13">
        <f t="shared" si="27"/>
        <v>0.0071111572469416216</v>
      </c>
      <c r="S190">
        <v>17588.26</v>
      </c>
      <c r="T190">
        <f t="shared" si="34"/>
        <v>-0.004770106877554973</v>
      </c>
      <c r="U190">
        <f t="shared" si="35"/>
        <v>7.619825265452174E-05</v>
      </c>
      <c r="V190" s="13">
        <f t="shared" si="28"/>
        <v>0.008729161051012964</v>
      </c>
    </row>
    <row r="191" spans="2:22" ht="15">
      <c r="B191" s="2">
        <v>189</v>
      </c>
      <c r="C191" s="1">
        <v>39233</v>
      </c>
      <c r="D191">
        <v>13627.64</v>
      </c>
      <c r="E191">
        <f t="shared" si="24"/>
        <v>-0.0003990294196176146</v>
      </c>
      <c r="F191">
        <f t="shared" si="29"/>
        <v>3.390164944256757E-05</v>
      </c>
      <c r="G191" s="13">
        <f t="shared" si="25"/>
        <v>0.005822512296471994</v>
      </c>
      <c r="I191">
        <v>6621.4</v>
      </c>
      <c r="J191">
        <f t="shared" si="30"/>
        <v>0.002923312279426133</v>
      </c>
      <c r="K191">
        <f t="shared" si="31"/>
        <v>3.376745750563284E-05</v>
      </c>
      <c r="L191" s="13">
        <f t="shared" si="26"/>
        <v>0.005810977327922804</v>
      </c>
      <c r="N191">
        <v>6104</v>
      </c>
      <c r="O191">
        <f t="shared" si="32"/>
        <v>0.010236422465513165</v>
      </c>
      <c r="P191">
        <f t="shared" si="33"/>
        <v>4.7866142488548486E-05</v>
      </c>
      <c r="Q191" s="13">
        <f t="shared" si="27"/>
        <v>0.006918536152145805</v>
      </c>
      <c r="S191">
        <v>17875.75</v>
      </c>
      <c r="T191">
        <f t="shared" si="34"/>
        <v>0.01634556232395937</v>
      </c>
      <c r="U191">
        <f t="shared" si="35"/>
        <v>7.299159267264826E-05</v>
      </c>
      <c r="V191" s="13">
        <f t="shared" si="28"/>
        <v>0.008543511729531847</v>
      </c>
    </row>
    <row r="192" spans="2:22" ht="15">
      <c r="B192" s="2">
        <v>190</v>
      </c>
      <c r="C192" s="1">
        <v>39234</v>
      </c>
      <c r="D192">
        <v>13668.11</v>
      </c>
      <c r="E192">
        <f t="shared" si="24"/>
        <v>0.0029696998159623503</v>
      </c>
      <c r="F192">
        <f t="shared" si="29"/>
        <v>3.187710394467673E-05</v>
      </c>
      <c r="G192" s="13">
        <f t="shared" si="25"/>
        <v>0.005645981220715911</v>
      </c>
      <c r="I192">
        <v>6676.7</v>
      </c>
      <c r="J192">
        <f t="shared" si="30"/>
        <v>0.008351708097985348</v>
      </c>
      <c r="K192">
        <f t="shared" si="31"/>
        <v>3.2254155336277485E-05</v>
      </c>
      <c r="L192" s="13">
        <f t="shared" si="26"/>
        <v>0.0056792741909752415</v>
      </c>
      <c r="N192">
        <v>6168.15</v>
      </c>
      <c r="O192">
        <f t="shared" si="32"/>
        <v>0.010509501965923925</v>
      </c>
      <c r="P192">
        <f t="shared" si="33"/>
        <v>5.128123463278334E-05</v>
      </c>
      <c r="Q192" s="13">
        <f t="shared" si="27"/>
        <v>0.0071610917207352775</v>
      </c>
      <c r="S192">
        <v>17958.88</v>
      </c>
      <c r="T192">
        <f t="shared" si="34"/>
        <v>0.004650434247514147</v>
      </c>
      <c r="U192">
        <f t="shared" si="35"/>
        <v>8.464274157347578E-05</v>
      </c>
      <c r="V192" s="13">
        <f t="shared" si="28"/>
        <v>0.009200148997351934</v>
      </c>
    </row>
    <row r="193" spans="2:22" ht="15">
      <c r="B193" s="2">
        <v>191</v>
      </c>
      <c r="C193" s="1">
        <v>39237</v>
      </c>
      <c r="D193">
        <v>13676.32</v>
      </c>
      <c r="E193">
        <f t="shared" si="24"/>
        <v>0.0006006682708874253</v>
      </c>
      <c r="F193">
        <f t="shared" si="29"/>
        <v>3.0493624727811736E-05</v>
      </c>
      <c r="G193" s="13">
        <f t="shared" si="25"/>
        <v>0.005522103288404857</v>
      </c>
      <c r="I193">
        <v>6664.1</v>
      </c>
      <c r="J193">
        <f t="shared" si="30"/>
        <v>-0.0018871598244640997</v>
      </c>
      <c r="K193">
        <f t="shared" si="31"/>
        <v>3.450396770533808E-05</v>
      </c>
      <c r="L193" s="13">
        <f t="shared" si="26"/>
        <v>0.0058740078060331245</v>
      </c>
      <c r="N193">
        <v>6125.81</v>
      </c>
      <c r="O193">
        <f t="shared" si="32"/>
        <v>-0.006864294804763055</v>
      </c>
      <c r="P193">
        <f t="shared" si="33"/>
        <v>5.4831338449121875E-05</v>
      </c>
      <c r="Q193" s="13">
        <f t="shared" si="27"/>
        <v>0.0074048185966384</v>
      </c>
      <c r="S193">
        <v>17973.42</v>
      </c>
      <c r="T193">
        <f t="shared" si="34"/>
        <v>0.0008096273264255473</v>
      </c>
      <c r="U193">
        <f t="shared" si="35"/>
        <v>8.086176940049438E-05</v>
      </c>
      <c r="V193" s="13">
        <f t="shared" si="28"/>
        <v>0.008992317243096707</v>
      </c>
    </row>
    <row r="194" spans="2:22" ht="15">
      <c r="B194" s="2">
        <v>192</v>
      </c>
      <c r="C194" s="1">
        <v>39238</v>
      </c>
      <c r="D194">
        <v>13595.46</v>
      </c>
      <c r="E194">
        <f t="shared" si="24"/>
        <v>-0.0059124091860968874</v>
      </c>
      <c r="F194">
        <f t="shared" si="29"/>
        <v>2.8685655386442085E-05</v>
      </c>
      <c r="G194" s="13">
        <f t="shared" si="25"/>
        <v>0.005355899120263757</v>
      </c>
      <c r="I194">
        <v>6632.8</v>
      </c>
      <c r="J194">
        <f t="shared" si="30"/>
        <v>-0.004696808271184433</v>
      </c>
      <c r="K194">
        <f t="shared" si="31"/>
        <v>3.2647411975202075E-05</v>
      </c>
      <c r="L194" s="13">
        <f t="shared" si="26"/>
        <v>0.005713791383591291</v>
      </c>
      <c r="N194">
        <v>6078.54</v>
      </c>
      <c r="O194">
        <f t="shared" si="32"/>
        <v>-0.007716530548613234</v>
      </c>
      <c r="P194">
        <f t="shared" si="33"/>
        <v>5.436857073217639E-05</v>
      </c>
      <c r="Q194" s="13">
        <f t="shared" si="27"/>
        <v>0.007373504643802456</v>
      </c>
      <c r="S194">
        <v>18053.81</v>
      </c>
      <c r="T194">
        <f t="shared" si="34"/>
        <v>0.004472715821474325</v>
      </c>
      <c r="U194">
        <f t="shared" si="35"/>
        <v>7.604939302092641E-05</v>
      </c>
      <c r="V194" s="13">
        <f t="shared" si="28"/>
        <v>0.008720630310988214</v>
      </c>
    </row>
    <row r="195" spans="2:22" ht="15">
      <c r="B195" s="2">
        <v>193</v>
      </c>
      <c r="C195" s="1">
        <v>39239</v>
      </c>
      <c r="D195">
        <v>13465.67</v>
      </c>
      <c r="E195">
        <f aca="true" t="shared" si="36" ref="E195:E258">(D195-D194)/D194</f>
        <v>-0.009546569222372694</v>
      </c>
      <c r="F195">
        <f t="shared" si="29"/>
        <v>2.9061911006286134E-05</v>
      </c>
      <c r="G195" s="13">
        <f t="shared" si="25"/>
        <v>0.005390910035076279</v>
      </c>
      <c r="I195">
        <v>6522.7</v>
      </c>
      <c r="J195">
        <f t="shared" si="30"/>
        <v>-0.016599324568809606</v>
      </c>
      <c r="K195">
        <f t="shared" si="31"/>
        <v>3.201216773286594E-05</v>
      </c>
      <c r="L195" s="13">
        <f t="shared" si="26"/>
        <v>0.0056579296330783345</v>
      </c>
      <c r="N195">
        <v>5977.87</v>
      </c>
      <c r="O195">
        <f t="shared" si="32"/>
        <v>-0.01656154273888139</v>
      </c>
      <c r="P195">
        <f t="shared" si="33"/>
        <v>5.467914711070668E-05</v>
      </c>
      <c r="Q195" s="13">
        <f t="shared" si="27"/>
        <v>0.007394534948913737</v>
      </c>
      <c r="S195">
        <v>18040.93</v>
      </c>
      <c r="T195">
        <f t="shared" si="34"/>
        <v>-0.0007134228176767684</v>
      </c>
      <c r="U195">
        <f t="shared" si="35"/>
        <v>7.268674064885083E-05</v>
      </c>
      <c r="V195" s="13">
        <f t="shared" si="28"/>
        <v>0.008525651919287511</v>
      </c>
    </row>
    <row r="196" spans="2:22" ht="15">
      <c r="B196" s="2">
        <v>194</v>
      </c>
      <c r="C196" s="1">
        <v>39240</v>
      </c>
      <c r="D196">
        <v>13266.73</v>
      </c>
      <c r="E196">
        <f t="shared" si="36"/>
        <v>-0.014773865689564685</v>
      </c>
      <c r="F196">
        <f t="shared" si="29"/>
        <v>3.2786415380962185E-05</v>
      </c>
      <c r="G196" s="13">
        <f aca="true" t="shared" si="37" ref="G196:G259">SQRT(F196)</f>
        <v>0.005725942313799728</v>
      </c>
      <c r="I196">
        <v>6505.1</v>
      </c>
      <c r="J196">
        <f t="shared" si="30"/>
        <v>-0.0026982691216826554</v>
      </c>
      <c r="K196">
        <f t="shared" si="31"/>
        <v>4.6623692237335166E-05</v>
      </c>
      <c r="L196" s="13">
        <f aca="true" t="shared" si="38" ref="L196:L259">SQRT(K196)</f>
        <v>0.006828154380016255</v>
      </c>
      <c r="N196">
        <v>5890.49</v>
      </c>
      <c r="O196">
        <f t="shared" si="32"/>
        <v>-0.014617246611251184</v>
      </c>
      <c r="P196">
        <f t="shared" si="33"/>
        <v>6.785548015757198E-05</v>
      </c>
      <c r="Q196" s="13">
        <f aca="true" t="shared" si="39" ref="Q196:Q259">SQRT(P196)</f>
        <v>0.008237443787824714</v>
      </c>
      <c r="S196">
        <v>18053.38</v>
      </c>
      <c r="T196">
        <f t="shared" si="34"/>
        <v>0.00069009746171626</v>
      </c>
      <c r="U196">
        <f t="shared" si="35"/>
        <v>6.835607453692669E-05</v>
      </c>
      <c r="V196" s="13">
        <f aca="true" t="shared" si="40" ref="V196:V259">SQRT(U196)</f>
        <v>0.008267773251421853</v>
      </c>
    </row>
    <row r="197" spans="2:22" ht="15">
      <c r="B197" s="2">
        <v>195</v>
      </c>
      <c r="C197" s="1">
        <v>39241</v>
      </c>
      <c r="D197">
        <v>13424.39</v>
      </c>
      <c r="E197">
        <f t="shared" si="36"/>
        <v>0.011883862865981282</v>
      </c>
      <c r="F197">
        <f aca="true" t="shared" si="41" ref="F197:F260">$A$2*F196+(1-$A$2)*E196*E196</f>
        <v>4.391525690290226E-05</v>
      </c>
      <c r="G197" s="13">
        <f t="shared" si="37"/>
        <v>0.006626858750788511</v>
      </c>
      <c r="I197">
        <v>6505.1</v>
      </c>
      <c r="J197">
        <f aca="true" t="shared" si="42" ref="J197:J260">(I197-I196)/I196</f>
        <v>0</v>
      </c>
      <c r="K197">
        <f aca="true" t="shared" si="43" ref="K197:K260">$A$2*K196+(1-$A$2)*J196*J196</f>
        <v>4.426311007827662E-05</v>
      </c>
      <c r="L197" s="13">
        <f t="shared" si="38"/>
        <v>0.006653052688674321</v>
      </c>
      <c r="N197">
        <v>5883.29</v>
      </c>
      <c r="O197">
        <f aca="true" t="shared" si="44" ref="O197:O260">(N197-N196)/N196</f>
        <v>-0.001222309179711674</v>
      </c>
      <c r="P197">
        <f aca="true" t="shared" si="45" ref="P197:P260">$A$2*P196+(1-$A$2)*O196*O196</f>
        <v>7.660398525776573E-05</v>
      </c>
      <c r="Q197" s="13">
        <f t="shared" si="39"/>
        <v>0.008752370265120513</v>
      </c>
      <c r="S197">
        <v>17779.09</v>
      </c>
      <c r="T197">
        <f aca="true" t="shared" si="46" ref="T197:T260">(S197-S196)/S196</f>
        <v>-0.015193276826832474</v>
      </c>
      <c r="U197">
        <f aca="true" t="shared" si="47" ref="U197:U260">$A$2*U196+(1-$A$2)*T196*T196</f>
        <v>6.428328413511112E-05</v>
      </c>
      <c r="V197" s="13">
        <f t="shared" si="40"/>
        <v>0.00801768570942458</v>
      </c>
    </row>
    <row r="198" spans="2:22" ht="15">
      <c r="B198" s="2">
        <v>196</v>
      </c>
      <c r="C198" s="1">
        <v>39244</v>
      </c>
      <c r="D198">
        <v>13424.96</v>
      </c>
      <c r="E198">
        <f t="shared" si="36"/>
        <v>4.246002984118526E-05</v>
      </c>
      <c r="F198">
        <f t="shared" si="41"/>
        <v>4.975391328577506E-05</v>
      </c>
      <c r="G198" s="13">
        <f t="shared" si="37"/>
        <v>0.007053645389851623</v>
      </c>
      <c r="I198">
        <v>6567.5</v>
      </c>
      <c r="J198">
        <f t="shared" si="42"/>
        <v>0.009592473597638719</v>
      </c>
      <c r="K198">
        <f t="shared" si="43"/>
        <v>4.160732347358002E-05</v>
      </c>
      <c r="L198" s="13">
        <f t="shared" si="38"/>
        <v>0.006450373901843212</v>
      </c>
      <c r="N198">
        <v>5940.09</v>
      </c>
      <c r="O198">
        <f t="shared" si="44"/>
        <v>0.00965446204419639</v>
      </c>
      <c r="P198">
        <f t="shared" si="45"/>
        <v>7.209738852614822E-05</v>
      </c>
      <c r="Q198" s="13">
        <f t="shared" si="39"/>
        <v>0.008491018108928295</v>
      </c>
      <c r="S198">
        <v>17834.48</v>
      </c>
      <c r="T198">
        <f t="shared" si="46"/>
        <v>0.0031154575402902746</v>
      </c>
      <c r="U198">
        <f t="shared" si="47"/>
        <v>7.427642673121034E-05</v>
      </c>
      <c r="V198" s="13">
        <f t="shared" si="40"/>
        <v>0.008618377267862572</v>
      </c>
    </row>
    <row r="199" spans="2:22" ht="15">
      <c r="B199" s="2">
        <v>197</v>
      </c>
      <c r="C199" s="1">
        <v>39245</v>
      </c>
      <c r="D199">
        <v>13295.01</v>
      </c>
      <c r="E199">
        <f t="shared" si="36"/>
        <v>-0.009679730889328454</v>
      </c>
      <c r="F199">
        <f t="shared" si="41"/>
        <v>4.67687866598766E-05</v>
      </c>
      <c r="G199" s="13">
        <f t="shared" si="37"/>
        <v>0.0068387708442289976</v>
      </c>
      <c r="I199">
        <v>6520.4</v>
      </c>
      <c r="J199">
        <f t="shared" si="42"/>
        <v>-0.007171678720974551</v>
      </c>
      <c r="K199">
        <f t="shared" si="43"/>
        <v>4.463181704844897E-05</v>
      </c>
      <c r="L199" s="13">
        <f t="shared" si="38"/>
        <v>0.0066807048317111695</v>
      </c>
      <c r="N199">
        <v>5898.16</v>
      </c>
      <c r="O199">
        <f t="shared" si="44"/>
        <v>-0.007058815607170984</v>
      </c>
      <c r="P199">
        <f t="shared" si="45"/>
        <v>7.336406345634905E-05</v>
      </c>
      <c r="Q199" s="13">
        <f t="shared" si="39"/>
        <v>0.008565282450471149</v>
      </c>
      <c r="S199">
        <v>17760.91</v>
      </c>
      <c r="T199">
        <f t="shared" si="46"/>
        <v>-0.004125155317116042</v>
      </c>
      <c r="U199">
        <f t="shared" si="47"/>
        <v>7.04022056684588E-05</v>
      </c>
      <c r="V199" s="13">
        <f t="shared" si="40"/>
        <v>0.0083906022232292</v>
      </c>
    </row>
    <row r="200" spans="2:22" ht="15">
      <c r="B200" s="2">
        <v>198</v>
      </c>
      <c r="C200" s="1">
        <v>39246</v>
      </c>
      <c r="D200">
        <v>13482.35</v>
      </c>
      <c r="E200">
        <f t="shared" si="36"/>
        <v>0.01409100105979613</v>
      </c>
      <c r="F200">
        <f t="shared" si="41"/>
        <v>4.9584490865673166E-05</v>
      </c>
      <c r="G200" s="13">
        <f t="shared" si="37"/>
        <v>0.00704162558403052</v>
      </c>
      <c r="I200">
        <v>6559.6</v>
      </c>
      <c r="J200">
        <f t="shared" si="42"/>
        <v>0.00601190111036144</v>
      </c>
      <c r="K200">
        <f t="shared" si="43"/>
        <v>4.503988656615478E-05</v>
      </c>
      <c r="L200" s="13">
        <f t="shared" si="38"/>
        <v>0.006711176243115269</v>
      </c>
      <c r="N200">
        <v>5934.27</v>
      </c>
      <c r="O200">
        <f t="shared" si="44"/>
        <v>0.006122248294383432</v>
      </c>
      <c r="P200">
        <f t="shared" si="45"/>
        <v>7.195183231553055E-05</v>
      </c>
      <c r="Q200" s="13">
        <f t="shared" si="39"/>
        <v>0.008482442591348942</v>
      </c>
      <c r="S200">
        <v>17732.77</v>
      </c>
      <c r="T200">
        <f t="shared" si="46"/>
        <v>-0.0015843782779147813</v>
      </c>
      <c r="U200">
        <f t="shared" si="47"/>
        <v>6.71990877117711E-05</v>
      </c>
      <c r="V200" s="13">
        <f t="shared" si="40"/>
        <v>0.008197504968694506</v>
      </c>
    </row>
    <row r="201" spans="2:22" ht="15">
      <c r="B201" s="2">
        <v>199</v>
      </c>
      <c r="C201" s="1">
        <v>39247</v>
      </c>
      <c r="D201">
        <v>13553.73</v>
      </c>
      <c r="E201">
        <f t="shared" si="36"/>
        <v>0.0052943292526895685</v>
      </c>
      <c r="F201">
        <f t="shared" si="41"/>
        <v>5.852280006576332E-05</v>
      </c>
      <c r="G201" s="13">
        <f t="shared" si="37"/>
        <v>0.007650019612116254</v>
      </c>
      <c r="I201">
        <v>6649.9</v>
      </c>
      <c r="J201">
        <f t="shared" si="42"/>
        <v>0.013766083297761947</v>
      </c>
      <c r="K201">
        <f t="shared" si="43"/>
        <v>4.45060706698314E-05</v>
      </c>
      <c r="L201" s="13">
        <f t="shared" si="38"/>
        <v>0.006671287032487165</v>
      </c>
      <c r="N201">
        <v>6047.23</v>
      </c>
      <c r="O201">
        <f t="shared" si="44"/>
        <v>0.019035197252568407</v>
      </c>
      <c r="P201">
        <f t="shared" si="45"/>
        <v>6.988363782728357E-05</v>
      </c>
      <c r="Q201" s="13">
        <f t="shared" si="39"/>
        <v>0.008359643403117359</v>
      </c>
      <c r="S201">
        <v>17842.29</v>
      </c>
      <c r="T201">
        <f t="shared" si="46"/>
        <v>0.006176136046427063</v>
      </c>
      <c r="U201">
        <f t="shared" si="47"/>
        <v>6.331775772071652E-05</v>
      </c>
      <c r="V201" s="13">
        <f t="shared" si="40"/>
        <v>0.00795724561143594</v>
      </c>
    </row>
    <row r="202" spans="2:22" ht="15">
      <c r="B202" s="2">
        <v>200</v>
      </c>
      <c r="C202" s="1">
        <v>39248</v>
      </c>
      <c r="D202">
        <v>13639.48</v>
      </c>
      <c r="E202">
        <f t="shared" si="36"/>
        <v>0.0063266716984918545</v>
      </c>
      <c r="F202">
        <f t="shared" si="41"/>
        <v>5.6693227395970585E-05</v>
      </c>
      <c r="G202" s="13">
        <f t="shared" si="37"/>
        <v>0.007529490513704801</v>
      </c>
      <c r="I202">
        <v>6732.4</v>
      </c>
      <c r="J202">
        <f t="shared" si="42"/>
        <v>0.012406201597016497</v>
      </c>
      <c r="K202">
        <f t="shared" si="43"/>
        <v>5.3206009391296746E-05</v>
      </c>
      <c r="L202" s="13">
        <f t="shared" si="38"/>
        <v>0.0072942449500477255</v>
      </c>
      <c r="N202">
        <v>6105.28</v>
      </c>
      <c r="O202">
        <f t="shared" si="44"/>
        <v>0.009599436436186517</v>
      </c>
      <c r="P202">
        <f t="shared" si="45"/>
        <v>8.743094362429784E-05</v>
      </c>
      <c r="Q202" s="13">
        <f t="shared" si="39"/>
        <v>0.009350451519808968</v>
      </c>
      <c r="S202">
        <v>17971.49</v>
      </c>
      <c r="T202">
        <f t="shared" si="46"/>
        <v>0.007241222959608925</v>
      </c>
      <c r="U202">
        <f t="shared" si="47"/>
        <v>6.180737164531207E-05</v>
      </c>
      <c r="V202" s="13">
        <f t="shared" si="40"/>
        <v>0.007861766445609542</v>
      </c>
    </row>
    <row r="203" spans="2:22" ht="15">
      <c r="B203" s="2">
        <v>201</v>
      </c>
      <c r="C203" s="1">
        <v>39251</v>
      </c>
      <c r="D203">
        <v>13612.98</v>
      </c>
      <c r="E203">
        <f t="shared" si="36"/>
        <v>-0.0019428893183611106</v>
      </c>
      <c r="F203">
        <f t="shared" si="41"/>
        <v>5.569324023904222E-05</v>
      </c>
      <c r="G203" s="13">
        <f t="shared" si="37"/>
        <v>0.007462790378875868</v>
      </c>
      <c r="I203">
        <v>6703.5</v>
      </c>
      <c r="J203">
        <f t="shared" si="42"/>
        <v>-0.004292674232071718</v>
      </c>
      <c r="K203">
        <f t="shared" si="43"/>
        <v>5.924847911176782E-05</v>
      </c>
      <c r="L203" s="13">
        <f t="shared" si="38"/>
        <v>0.007697303366229489</v>
      </c>
      <c r="N203">
        <v>6087.15</v>
      </c>
      <c r="O203">
        <f t="shared" si="44"/>
        <v>-0.00296956077362547</v>
      </c>
      <c r="P203">
        <f t="shared" si="45"/>
        <v>8.771403780038308E-05</v>
      </c>
      <c r="Q203" s="13">
        <f t="shared" si="39"/>
        <v>0.009365577280679663</v>
      </c>
      <c r="S203">
        <v>18149.52</v>
      </c>
      <c r="T203">
        <f t="shared" si="46"/>
        <v>0.009906245948443831</v>
      </c>
      <c r="U203">
        <f t="shared" si="47"/>
        <v>6.124504794363939E-05</v>
      </c>
      <c r="V203" s="13">
        <f t="shared" si="40"/>
        <v>0.007825921539578543</v>
      </c>
    </row>
    <row r="204" spans="2:22" ht="15">
      <c r="B204" s="2">
        <v>202</v>
      </c>
      <c r="C204" s="1">
        <v>39252</v>
      </c>
      <c r="D204">
        <v>13635.42</v>
      </c>
      <c r="E204">
        <f t="shared" si="36"/>
        <v>0.0016484267221431685</v>
      </c>
      <c r="F204">
        <f t="shared" si="41"/>
        <v>5.2578134958903784E-05</v>
      </c>
      <c r="G204" s="13">
        <f t="shared" si="37"/>
        <v>0.0072510781928554445</v>
      </c>
      <c r="I204">
        <v>6650.2</v>
      </c>
      <c r="J204">
        <f t="shared" si="42"/>
        <v>-0.007951070336391464</v>
      </c>
      <c r="K204">
        <f t="shared" si="43"/>
        <v>5.67991934888233E-05</v>
      </c>
      <c r="L204" s="13">
        <f t="shared" si="38"/>
        <v>0.0075365239659158055</v>
      </c>
      <c r="N204">
        <v>6071.67</v>
      </c>
      <c r="O204">
        <f t="shared" si="44"/>
        <v>-0.0025430620240998766</v>
      </c>
      <c r="P204">
        <f t="shared" si="45"/>
        <v>8.29802930036554E-05</v>
      </c>
      <c r="Q204" s="13">
        <f t="shared" si="39"/>
        <v>0.009109351953001674</v>
      </c>
      <c r="S204">
        <v>18163.61</v>
      </c>
      <c r="T204">
        <f t="shared" si="46"/>
        <v>0.0007763290709616643</v>
      </c>
      <c r="U204">
        <f t="shared" si="47"/>
        <v>6.345836759448462E-05</v>
      </c>
      <c r="V204" s="13">
        <f t="shared" si="40"/>
        <v>0.007966076047495694</v>
      </c>
    </row>
    <row r="205" spans="2:22" ht="15">
      <c r="B205" s="2">
        <v>203</v>
      </c>
      <c r="C205" s="1">
        <v>39253</v>
      </c>
      <c r="D205">
        <v>13489.42</v>
      </c>
      <c r="E205">
        <f t="shared" si="36"/>
        <v>-0.01070740761927392</v>
      </c>
      <c r="F205">
        <f t="shared" si="41"/>
        <v>4.9586485500866095E-05</v>
      </c>
      <c r="G205" s="13">
        <f t="shared" si="37"/>
        <v>0.007041767214333778</v>
      </c>
      <c r="I205">
        <v>6649.3</v>
      </c>
      <c r="J205">
        <f t="shared" si="42"/>
        <v>-0.0001353342756608277</v>
      </c>
      <c r="K205">
        <f t="shared" si="43"/>
        <v>5.718441304914856E-05</v>
      </c>
      <c r="L205" s="13">
        <f t="shared" si="38"/>
        <v>0.007562037625478239</v>
      </c>
      <c r="N205">
        <v>6093.29</v>
      </c>
      <c r="O205">
        <f t="shared" si="44"/>
        <v>0.003560799582322473</v>
      </c>
      <c r="P205">
        <f t="shared" si="45"/>
        <v>7.838950529094122E-05</v>
      </c>
      <c r="Q205" s="13">
        <f t="shared" si="39"/>
        <v>0.008853784800351837</v>
      </c>
      <c r="S205">
        <v>18211.68</v>
      </c>
      <c r="T205">
        <f t="shared" si="46"/>
        <v>0.002646500337763237</v>
      </c>
      <c r="U205">
        <f t="shared" si="47"/>
        <v>5.9687026748400755E-05</v>
      </c>
      <c r="V205" s="13">
        <f t="shared" si="40"/>
        <v>0.00772573794199627</v>
      </c>
    </row>
    <row r="206" spans="2:22" ht="15">
      <c r="B206" s="2">
        <v>204</v>
      </c>
      <c r="C206" s="1">
        <v>39254</v>
      </c>
      <c r="D206">
        <v>13545.84</v>
      </c>
      <c r="E206">
        <f t="shared" si="36"/>
        <v>0.004182537129098217</v>
      </c>
      <c r="F206">
        <f t="shared" si="41"/>
        <v>5.349021104633125E-05</v>
      </c>
      <c r="G206" s="13">
        <f t="shared" si="37"/>
        <v>0.007313700229455077</v>
      </c>
      <c r="I206">
        <v>6596</v>
      </c>
      <c r="J206">
        <f t="shared" si="42"/>
        <v>-0.008015881370971407</v>
      </c>
      <c r="K206">
        <f t="shared" si="43"/>
        <v>5.375444718816976E-05</v>
      </c>
      <c r="L206" s="13">
        <f t="shared" si="38"/>
        <v>0.007331742438750134</v>
      </c>
      <c r="N206">
        <v>6029.79</v>
      </c>
      <c r="O206">
        <f t="shared" si="44"/>
        <v>-0.01042129949501829</v>
      </c>
      <c r="P206">
        <f t="shared" si="45"/>
        <v>7.444689259341281E-05</v>
      </c>
      <c r="Q206" s="13">
        <f t="shared" si="39"/>
        <v>0.00862826127289924</v>
      </c>
      <c r="S206">
        <v>18240.3</v>
      </c>
      <c r="T206">
        <f t="shared" si="46"/>
        <v>0.0015715189372973268</v>
      </c>
      <c r="U206">
        <f t="shared" si="47"/>
        <v>5.652604298576356E-05</v>
      </c>
      <c r="V206" s="13">
        <f t="shared" si="40"/>
        <v>0.007518380343249705</v>
      </c>
    </row>
    <row r="207" spans="2:22" ht="15">
      <c r="B207" s="2">
        <v>205</v>
      </c>
      <c r="C207" s="1">
        <v>39255</v>
      </c>
      <c r="D207">
        <v>13360.26</v>
      </c>
      <c r="E207">
        <f t="shared" si="36"/>
        <v>-0.013700147056217991</v>
      </c>
      <c r="F207">
        <f t="shared" si="41"/>
        <v>5.133041539372848E-05</v>
      </c>
      <c r="G207" s="13">
        <f t="shared" si="37"/>
        <v>0.007164524784919687</v>
      </c>
      <c r="I207">
        <v>6567.4</v>
      </c>
      <c r="J207">
        <f t="shared" si="42"/>
        <v>-0.004335961188599206</v>
      </c>
      <c r="K207">
        <f t="shared" si="43"/>
        <v>5.438444160608877E-05</v>
      </c>
      <c r="L207" s="13">
        <f t="shared" si="38"/>
        <v>0.007374580774938245</v>
      </c>
      <c r="N207">
        <v>6023.25</v>
      </c>
      <c r="O207">
        <f t="shared" si="44"/>
        <v>-0.001084614887085614</v>
      </c>
      <c r="P207">
        <f t="shared" si="45"/>
        <v>7.649628802770015E-05</v>
      </c>
      <c r="Q207" s="13">
        <f t="shared" si="39"/>
        <v>0.008746215640361273</v>
      </c>
      <c r="S207">
        <v>18188.63</v>
      </c>
      <c r="T207">
        <f t="shared" si="46"/>
        <v>-0.002832738496625508</v>
      </c>
      <c r="U207">
        <f t="shared" si="47"/>
        <v>5.3282660712834795E-05</v>
      </c>
      <c r="V207" s="13">
        <f t="shared" si="40"/>
        <v>0.00729949729178899</v>
      </c>
    </row>
    <row r="208" spans="2:22" ht="15">
      <c r="B208" s="2">
        <v>206</v>
      </c>
      <c r="C208" s="1">
        <v>39258</v>
      </c>
      <c r="D208">
        <v>13352.05</v>
      </c>
      <c r="E208">
        <f t="shared" si="36"/>
        <v>-0.0006145089990764361</v>
      </c>
      <c r="F208">
        <f t="shared" si="41"/>
        <v>5.951223223182469E-05</v>
      </c>
      <c r="G208" s="13">
        <f t="shared" si="37"/>
        <v>0.007714417167344834</v>
      </c>
      <c r="I208">
        <v>6588.4</v>
      </c>
      <c r="J208">
        <f t="shared" si="42"/>
        <v>0.0031976124493711365</v>
      </c>
      <c r="K208">
        <f t="shared" si="43"/>
        <v>5.2249408675465756E-05</v>
      </c>
      <c r="L208" s="13">
        <f t="shared" si="38"/>
        <v>0.007228375244511436</v>
      </c>
      <c r="N208">
        <v>6002.85</v>
      </c>
      <c r="O208">
        <f t="shared" si="44"/>
        <v>-0.0033868758560577157</v>
      </c>
      <c r="P208">
        <f t="shared" si="45"/>
        <v>7.19770941132354E-05</v>
      </c>
      <c r="Q208" s="13">
        <f t="shared" si="39"/>
        <v>0.008483931524548946</v>
      </c>
      <c r="S208">
        <v>18087.48</v>
      </c>
      <c r="T208">
        <f t="shared" si="46"/>
        <v>-0.005561166508967495</v>
      </c>
      <c r="U208">
        <f t="shared" si="47"/>
        <v>5.056716551348055E-05</v>
      </c>
      <c r="V208" s="13">
        <f t="shared" si="40"/>
        <v>0.007111059380533997</v>
      </c>
    </row>
    <row r="209" spans="2:22" ht="15">
      <c r="B209" s="2">
        <v>207</v>
      </c>
      <c r="C209" s="1">
        <v>39259</v>
      </c>
      <c r="D209">
        <v>13337.66</v>
      </c>
      <c r="E209">
        <f t="shared" si="36"/>
        <v>-0.0010777371265086198</v>
      </c>
      <c r="F209">
        <f t="shared" si="41"/>
        <v>5.596415557651196E-05</v>
      </c>
      <c r="G209" s="13">
        <f t="shared" si="37"/>
        <v>0.007480919433900619</v>
      </c>
      <c r="I209">
        <v>6559.3</v>
      </c>
      <c r="J209">
        <f t="shared" si="42"/>
        <v>-0.004416853864367594</v>
      </c>
      <c r="K209">
        <f t="shared" si="43"/>
        <v>4.9727927677520203E-05</v>
      </c>
      <c r="L209" s="13">
        <f t="shared" si="38"/>
        <v>0.007051803150792016</v>
      </c>
      <c r="N209">
        <v>5953.36</v>
      </c>
      <c r="O209">
        <f t="shared" si="44"/>
        <v>-0.008244417235146753</v>
      </c>
      <c r="P209">
        <f t="shared" si="45"/>
        <v>6.834672415030207E-05</v>
      </c>
      <c r="Q209" s="13">
        <f t="shared" si="39"/>
        <v>0.008267207760199454</v>
      </c>
      <c r="S209">
        <v>18066.11</v>
      </c>
      <c r="T209">
        <f t="shared" si="46"/>
        <v>-0.0011814802283125665</v>
      </c>
      <c r="U209">
        <f t="shared" si="47"/>
        <v>4.938872995909942E-05</v>
      </c>
      <c r="V209" s="13">
        <f t="shared" si="40"/>
        <v>0.007027711573414167</v>
      </c>
    </row>
    <row r="210" spans="2:22" ht="15">
      <c r="B210" s="2">
        <v>208</v>
      </c>
      <c r="C210" s="1">
        <v>39260</v>
      </c>
      <c r="D210">
        <v>13427.73</v>
      </c>
      <c r="E210">
        <f t="shared" si="36"/>
        <v>0.00675305863247374</v>
      </c>
      <c r="F210">
        <f t="shared" si="41"/>
        <v>5.267599728075255E-05</v>
      </c>
      <c r="G210" s="13">
        <f t="shared" si="37"/>
        <v>0.007257823177837315</v>
      </c>
      <c r="I210">
        <v>6527.6</v>
      </c>
      <c r="J210">
        <f t="shared" si="42"/>
        <v>-0.004832832771789645</v>
      </c>
      <c r="K210">
        <f t="shared" si="43"/>
        <v>4.791476790041973E-05</v>
      </c>
      <c r="L210" s="13">
        <f t="shared" si="38"/>
        <v>0.006922049400316334</v>
      </c>
      <c r="N210">
        <v>5941.67</v>
      </c>
      <c r="O210">
        <f t="shared" si="44"/>
        <v>-0.0019635970275608395</v>
      </c>
      <c r="P210">
        <f t="shared" si="45"/>
        <v>6.832414563411504E-05</v>
      </c>
      <c r="Q210" s="13">
        <f t="shared" si="39"/>
        <v>0.008265842100724828</v>
      </c>
      <c r="S210">
        <v>17849.28</v>
      </c>
      <c r="T210">
        <f t="shared" si="46"/>
        <v>-0.012002030320860536</v>
      </c>
      <c r="U210">
        <f t="shared" si="47"/>
        <v>4.650915989334706E-05</v>
      </c>
      <c r="V210" s="13">
        <f t="shared" si="40"/>
        <v>0.00681976245138693</v>
      </c>
    </row>
    <row r="211" spans="2:22" ht="15">
      <c r="B211" s="2">
        <v>209</v>
      </c>
      <c r="C211" s="1">
        <v>39261</v>
      </c>
      <c r="D211">
        <v>13422.28</v>
      </c>
      <c r="E211">
        <f t="shared" si="36"/>
        <v>-0.0004058764958782243</v>
      </c>
      <c r="F211">
        <f t="shared" si="41"/>
        <v>5.225166549752508E-05</v>
      </c>
      <c r="G211" s="13">
        <f t="shared" si="37"/>
        <v>0.0072285313513552035</v>
      </c>
      <c r="I211">
        <v>6571.3</v>
      </c>
      <c r="J211">
        <f t="shared" si="42"/>
        <v>0.006694650407500432</v>
      </c>
      <c r="K211">
        <f t="shared" si="43"/>
        <v>4.644125818239958E-05</v>
      </c>
      <c r="L211" s="13">
        <f t="shared" si="38"/>
        <v>0.006814782328321249</v>
      </c>
      <c r="N211">
        <v>6006.31</v>
      </c>
      <c r="O211">
        <f t="shared" si="44"/>
        <v>0.01087909628101196</v>
      </c>
      <c r="P211">
        <f t="shared" si="45"/>
        <v>6.445603969326688E-05</v>
      </c>
      <c r="Q211" s="13">
        <f t="shared" si="39"/>
        <v>0.00802845188646397</v>
      </c>
      <c r="S211">
        <v>17932.27</v>
      </c>
      <c r="T211">
        <f t="shared" si="46"/>
        <v>0.004649487262231395</v>
      </c>
      <c r="U211">
        <f t="shared" si="47"/>
        <v>5.2361534209117584E-05</v>
      </c>
      <c r="V211" s="13">
        <f t="shared" si="40"/>
        <v>0.007236127017204548</v>
      </c>
    </row>
    <row r="212" spans="2:22" ht="15">
      <c r="B212" s="2">
        <v>210</v>
      </c>
      <c r="C212" s="1">
        <v>39262</v>
      </c>
      <c r="D212">
        <v>13408.62</v>
      </c>
      <c r="E212">
        <f t="shared" si="36"/>
        <v>-0.0010177108509135447</v>
      </c>
      <c r="F212">
        <f t="shared" si="41"/>
        <v>4.912644971146796E-05</v>
      </c>
      <c r="G212" s="13">
        <f t="shared" si="37"/>
        <v>0.0070090263026662955</v>
      </c>
      <c r="I212">
        <v>6607.9</v>
      </c>
      <c r="J212">
        <f t="shared" si="42"/>
        <v>0.005569674189277533</v>
      </c>
      <c r="K212">
        <f t="shared" si="43"/>
        <v>4.634388333617434E-05</v>
      </c>
      <c r="L212" s="13">
        <f t="shared" si="38"/>
        <v>0.006807634195238044</v>
      </c>
      <c r="N212">
        <v>6054.93</v>
      </c>
      <c r="O212">
        <f t="shared" si="44"/>
        <v>0.008094820280671475</v>
      </c>
      <c r="P212">
        <f t="shared" si="45"/>
        <v>6.768996146516257E-05</v>
      </c>
      <c r="Q212" s="13">
        <f t="shared" si="39"/>
        <v>0.008227390926968437</v>
      </c>
      <c r="S212">
        <v>18138.36</v>
      </c>
      <c r="T212">
        <f t="shared" si="46"/>
        <v>0.01149268887876438</v>
      </c>
      <c r="U212">
        <f t="shared" si="47"/>
        <v>5.0516906064669645E-05</v>
      </c>
      <c r="V212" s="13">
        <f t="shared" si="40"/>
        <v>0.007107524608798034</v>
      </c>
    </row>
    <row r="213" spans="2:22" ht="15">
      <c r="B213" s="2">
        <v>211</v>
      </c>
      <c r="C213" s="1">
        <v>39265</v>
      </c>
      <c r="D213">
        <v>13535.43</v>
      </c>
      <c r="E213">
        <f t="shared" si="36"/>
        <v>0.009457349078428615</v>
      </c>
      <c r="F213">
        <f t="shared" si="41"/>
        <v>4.624100685134391E-05</v>
      </c>
      <c r="G213" s="13">
        <f t="shared" si="37"/>
        <v>0.006800074032784048</v>
      </c>
      <c r="I213">
        <v>6590.6</v>
      </c>
      <c r="J213">
        <f t="shared" si="42"/>
        <v>-0.0026180783607499016</v>
      </c>
      <c r="K213">
        <f t="shared" si="43"/>
        <v>4.542452657048614E-05</v>
      </c>
      <c r="L213" s="13">
        <f t="shared" si="38"/>
        <v>0.00673977199692142</v>
      </c>
      <c r="N213">
        <v>6026.95</v>
      </c>
      <c r="O213">
        <f t="shared" si="44"/>
        <v>-0.004621027823608279</v>
      </c>
      <c r="P213">
        <f t="shared" si="45"/>
        <v>6.756013069983503E-05</v>
      </c>
      <c r="Q213" s="13">
        <f t="shared" si="39"/>
        <v>0.0082194969858158</v>
      </c>
      <c r="S213">
        <v>18146.3</v>
      </c>
      <c r="T213">
        <f t="shared" si="46"/>
        <v>0.0004377463012090779</v>
      </c>
      <c r="U213">
        <f t="shared" si="47"/>
        <v>5.541080556063394E-05</v>
      </c>
      <c r="V213" s="13">
        <f t="shared" si="40"/>
        <v>0.0074438434669620735</v>
      </c>
    </row>
    <row r="214" spans="2:22" ht="15">
      <c r="B214" s="2">
        <v>212</v>
      </c>
      <c r="C214" s="1">
        <v>39266</v>
      </c>
      <c r="D214">
        <v>13577.3</v>
      </c>
      <c r="E214">
        <f t="shared" si="36"/>
        <v>0.0030933631218216916</v>
      </c>
      <c r="F214">
        <f t="shared" si="41"/>
        <v>4.883303353573855E-05</v>
      </c>
      <c r="G214" s="13">
        <f t="shared" si="37"/>
        <v>0.006988063647086978</v>
      </c>
      <c r="I214">
        <v>6639.8</v>
      </c>
      <c r="J214">
        <f t="shared" si="42"/>
        <v>0.007465177677297942</v>
      </c>
      <c r="K214">
        <f t="shared" si="43"/>
        <v>4.3110315034438585E-05</v>
      </c>
      <c r="L214" s="13">
        <f t="shared" si="38"/>
        <v>0.006565844578912798</v>
      </c>
      <c r="N214">
        <v>6069.84</v>
      </c>
      <c r="O214">
        <f t="shared" si="44"/>
        <v>0.007116368976016116</v>
      </c>
      <c r="P214">
        <f t="shared" si="45"/>
        <v>6.478775674663863E-05</v>
      </c>
      <c r="Q214" s="13">
        <f t="shared" si="39"/>
        <v>0.008049084217887066</v>
      </c>
      <c r="S214">
        <v>18149.9</v>
      </c>
      <c r="T214">
        <f t="shared" si="46"/>
        <v>0.00019838755007919978</v>
      </c>
      <c r="U214">
        <f t="shared" si="47"/>
        <v>5.209765453644923E-05</v>
      </c>
      <c r="V214" s="13">
        <f t="shared" si="40"/>
        <v>0.007217870498730857</v>
      </c>
    </row>
    <row r="215" spans="2:22" ht="15">
      <c r="B215" s="2">
        <v>213</v>
      </c>
      <c r="C215" s="1">
        <v>39268</v>
      </c>
      <c r="D215">
        <v>13565.84</v>
      </c>
      <c r="E215">
        <f t="shared" si="36"/>
        <v>-0.0008440558874002288</v>
      </c>
      <c r="F215">
        <f t="shared" si="41"/>
        <v>4.647718524780102E-05</v>
      </c>
      <c r="G215" s="13">
        <f t="shared" si="37"/>
        <v>0.006817417784454831</v>
      </c>
      <c r="I215">
        <v>6635.2</v>
      </c>
      <c r="J215">
        <f t="shared" si="42"/>
        <v>-0.000692791951564861</v>
      </c>
      <c r="K215">
        <f t="shared" si="43"/>
        <v>4.3867428797589916E-05</v>
      </c>
      <c r="L215" s="13">
        <f t="shared" si="38"/>
        <v>0.006623249111847592</v>
      </c>
      <c r="N215">
        <v>6059.53</v>
      </c>
      <c r="O215">
        <f t="shared" si="44"/>
        <v>-0.001698562070828951</v>
      </c>
      <c r="P215">
        <f t="shared" si="45"/>
        <v>6.393905378600859E-05</v>
      </c>
      <c r="Q215" s="13">
        <f t="shared" si="39"/>
        <v>0.007996189954347544</v>
      </c>
      <c r="S215">
        <v>18221.48</v>
      </c>
      <c r="T215">
        <f t="shared" si="46"/>
        <v>0.003943823381946904</v>
      </c>
      <c r="U215">
        <f t="shared" si="47"/>
        <v>4.897415672146386E-05</v>
      </c>
      <c r="V215" s="13">
        <f t="shared" si="40"/>
        <v>0.006998153808074231</v>
      </c>
    </row>
    <row r="216" spans="2:22" ht="15">
      <c r="B216" s="2">
        <v>214</v>
      </c>
      <c r="C216" s="1">
        <v>39269</v>
      </c>
      <c r="D216">
        <v>13611.68</v>
      </c>
      <c r="E216">
        <f t="shared" si="36"/>
        <v>0.0033790756783214416</v>
      </c>
      <c r="F216">
        <f t="shared" si="41"/>
        <v>4.373129995339626E-05</v>
      </c>
      <c r="G216" s="13">
        <f t="shared" si="37"/>
        <v>0.006612964535924585</v>
      </c>
      <c r="I216">
        <v>6690.1</v>
      </c>
      <c r="J216">
        <f t="shared" si="42"/>
        <v>0.008274053532674304</v>
      </c>
      <c r="K216">
        <f t="shared" si="43"/>
        <v>4.12641807110237E-05</v>
      </c>
      <c r="L216" s="13">
        <f t="shared" si="38"/>
        <v>0.00642372016132581</v>
      </c>
      <c r="N216">
        <v>6102.69</v>
      </c>
      <c r="O216">
        <f t="shared" si="44"/>
        <v>0.007122664629104874</v>
      </c>
      <c r="P216">
        <f t="shared" si="45"/>
        <v>6.02758173453556E-05</v>
      </c>
      <c r="Q216" s="13">
        <f t="shared" si="39"/>
        <v>0.007763750211422029</v>
      </c>
      <c r="S216">
        <v>18140.94</v>
      </c>
      <c r="T216">
        <f t="shared" si="46"/>
        <v>-0.00442005808529279</v>
      </c>
      <c r="U216">
        <f t="shared" si="47"/>
        <v>4.696893189025549E-05</v>
      </c>
      <c r="V216" s="13">
        <f t="shared" si="40"/>
        <v>0.006853388351046181</v>
      </c>
    </row>
    <row r="217" spans="2:22" ht="15">
      <c r="B217" s="2">
        <v>215</v>
      </c>
      <c r="C217" s="1">
        <v>39272</v>
      </c>
      <c r="D217">
        <v>13649.97</v>
      </c>
      <c r="E217">
        <f t="shared" si="36"/>
        <v>0.0028130252841676454</v>
      </c>
      <c r="F217">
        <f t="shared" si="41"/>
        <v>4.17925111025819E-05</v>
      </c>
      <c r="G217" s="13">
        <f t="shared" si="37"/>
        <v>0.006464712762573593</v>
      </c>
      <c r="I217">
        <v>6712.7</v>
      </c>
      <c r="J217">
        <f t="shared" si="42"/>
        <v>0.0033781258875053366</v>
      </c>
      <c r="K217">
        <f t="shared" si="43"/>
        <v>4.2895927580055885E-05</v>
      </c>
      <c r="L217" s="13">
        <f t="shared" si="38"/>
        <v>0.006549498269337575</v>
      </c>
      <c r="N217">
        <v>6104.66</v>
      </c>
      <c r="O217">
        <f t="shared" si="44"/>
        <v>0.0003228084664304192</v>
      </c>
      <c r="P217">
        <f t="shared" si="45"/>
        <v>5.9703209389756355E-05</v>
      </c>
      <c r="Q217" s="13">
        <f t="shared" si="39"/>
        <v>0.007726785191122913</v>
      </c>
      <c r="S217">
        <v>18261.98</v>
      </c>
      <c r="T217">
        <f t="shared" si="46"/>
        <v>0.006672201109755111</v>
      </c>
      <c r="U217">
        <f t="shared" si="47"/>
        <v>4.532301078548188E-05</v>
      </c>
      <c r="V217" s="13">
        <f t="shared" si="40"/>
        <v>0.006732236685194741</v>
      </c>
    </row>
    <row r="218" spans="2:22" ht="15">
      <c r="B218" s="2">
        <v>216</v>
      </c>
      <c r="C218" s="1">
        <v>39273</v>
      </c>
      <c r="D218">
        <v>13501.7</v>
      </c>
      <c r="E218">
        <f t="shared" si="36"/>
        <v>-0.010862294935446644</v>
      </c>
      <c r="F218">
        <f t="shared" si="41"/>
        <v>3.975974711138897E-05</v>
      </c>
      <c r="G218" s="13">
        <f t="shared" si="37"/>
        <v>0.0063055330552927065</v>
      </c>
      <c r="I218">
        <v>6630.9</v>
      </c>
      <c r="J218">
        <f t="shared" si="42"/>
        <v>-0.012185856659764354</v>
      </c>
      <c r="K218">
        <f t="shared" si="43"/>
        <v>4.100687599596255E-05</v>
      </c>
      <c r="L218" s="13">
        <f t="shared" si="38"/>
        <v>0.006403661140001285</v>
      </c>
      <c r="N218">
        <v>6019.22</v>
      </c>
      <c r="O218">
        <f t="shared" si="44"/>
        <v>-0.01399586545360423</v>
      </c>
      <c r="P218">
        <f t="shared" si="45"/>
        <v>5.612726914473092E-05</v>
      </c>
      <c r="Q218" s="13">
        <f t="shared" si="39"/>
        <v>0.007491813475035996</v>
      </c>
      <c r="S218">
        <v>18252.67</v>
      </c>
      <c r="T218">
        <f t="shared" si="46"/>
        <v>-0.0005098023324963289</v>
      </c>
      <c r="U218">
        <f t="shared" si="47"/>
        <v>4.527472619729401E-05</v>
      </c>
      <c r="V218" s="13">
        <f t="shared" si="40"/>
        <v>0.006728649656305046</v>
      </c>
    </row>
    <row r="219" spans="2:22" ht="15">
      <c r="B219" s="2">
        <v>217</v>
      </c>
      <c r="C219" s="1">
        <v>39274</v>
      </c>
      <c r="D219">
        <v>13577.87</v>
      </c>
      <c r="E219">
        <f t="shared" si="36"/>
        <v>0.005641511809623978</v>
      </c>
      <c r="F219">
        <f t="shared" si="41"/>
        <v>4.4453529360583426E-05</v>
      </c>
      <c r="G219" s="13">
        <f t="shared" si="37"/>
        <v>0.0066673480005608994</v>
      </c>
      <c r="I219">
        <v>6615.1</v>
      </c>
      <c r="J219">
        <f t="shared" si="42"/>
        <v>-0.00238278363419736</v>
      </c>
      <c r="K219">
        <f t="shared" si="43"/>
        <v>4.74561695881442E-05</v>
      </c>
      <c r="L219" s="13">
        <f t="shared" si="38"/>
        <v>0.006888843849888325</v>
      </c>
      <c r="N219">
        <v>6001.09</v>
      </c>
      <c r="O219">
        <f t="shared" si="44"/>
        <v>-0.0030120181684670285</v>
      </c>
      <c r="P219">
        <f t="shared" si="45"/>
        <v>6.451268798377062E-05</v>
      </c>
      <c r="Q219" s="13">
        <f t="shared" si="39"/>
        <v>0.008031979082627805</v>
      </c>
      <c r="S219">
        <v>18049.51</v>
      </c>
      <c r="T219">
        <f t="shared" si="46"/>
        <v>-0.01113042639789137</v>
      </c>
      <c r="U219">
        <f t="shared" si="47"/>
        <v>4.257383653054949E-05</v>
      </c>
      <c r="V219" s="13">
        <f t="shared" si="40"/>
        <v>0.006524862951093263</v>
      </c>
    </row>
    <row r="220" spans="2:22" ht="15">
      <c r="B220" s="2">
        <v>218</v>
      </c>
      <c r="C220" s="1">
        <v>39275</v>
      </c>
      <c r="D220">
        <v>13861.73</v>
      </c>
      <c r="E220">
        <f t="shared" si="36"/>
        <v>0.02090607731551405</v>
      </c>
      <c r="F220">
        <f t="shared" si="41"/>
        <v>4.369591692883603E-05</v>
      </c>
      <c r="G220" s="13">
        <f t="shared" si="37"/>
        <v>0.0066102887175097</v>
      </c>
      <c r="I220">
        <v>6697.7</v>
      </c>
      <c r="J220">
        <f t="shared" si="42"/>
        <v>0.012486583725113671</v>
      </c>
      <c r="K220">
        <f t="shared" si="43"/>
        <v>4.494945888369947E-05</v>
      </c>
      <c r="L220" s="13">
        <f t="shared" si="38"/>
        <v>0.006704435761769925</v>
      </c>
      <c r="N220">
        <v>6103.05</v>
      </c>
      <c r="O220">
        <f t="shared" si="44"/>
        <v>0.016990246771836456</v>
      </c>
      <c r="P220">
        <f t="shared" si="45"/>
        <v>6.11862619115749E-05</v>
      </c>
      <c r="Q220" s="13">
        <f t="shared" si="39"/>
        <v>0.00782216478422533</v>
      </c>
      <c r="S220">
        <v>17984.14</v>
      </c>
      <c r="T220">
        <f t="shared" si="46"/>
        <v>-0.003621704965951928</v>
      </c>
      <c r="U220">
        <f t="shared" si="47"/>
        <v>4.745258984664915E-05</v>
      </c>
      <c r="V220" s="13">
        <f t="shared" si="40"/>
        <v>0.006888584023342472</v>
      </c>
    </row>
    <row r="221" spans="2:22" ht="15">
      <c r="B221" s="2">
        <v>219</v>
      </c>
      <c r="C221" s="1">
        <v>39276</v>
      </c>
      <c r="D221">
        <v>13907.25</v>
      </c>
      <c r="E221">
        <f t="shared" si="36"/>
        <v>0.0032838613939241666</v>
      </c>
      <c r="F221">
        <f t="shared" si="41"/>
        <v>6.729800603644096E-05</v>
      </c>
      <c r="G221" s="13">
        <f t="shared" si="37"/>
        <v>0.008203536190963076</v>
      </c>
      <c r="I221">
        <v>6716.7</v>
      </c>
      <c r="J221">
        <f t="shared" si="42"/>
        <v>0.0028367947205757203</v>
      </c>
      <c r="K221">
        <f t="shared" si="43"/>
        <v>5.1607377738133926E-05</v>
      </c>
      <c r="L221" s="13">
        <f t="shared" si="38"/>
        <v>0.0071838275131112335</v>
      </c>
      <c r="N221">
        <v>6117.96</v>
      </c>
      <c r="O221">
        <f t="shared" si="44"/>
        <v>0.002443040774694596</v>
      </c>
      <c r="P221">
        <f t="shared" si="45"/>
        <v>7.483519531895437E-05</v>
      </c>
      <c r="Q221" s="13">
        <f t="shared" si="39"/>
        <v>0.008650733802340375</v>
      </c>
      <c r="S221">
        <v>18238.95</v>
      </c>
      <c r="T221">
        <f t="shared" si="46"/>
        <v>0.014168595217786411</v>
      </c>
      <c r="U221">
        <f t="shared" si="47"/>
        <v>4.539243926747425E-05</v>
      </c>
      <c r="V221" s="13">
        <f t="shared" si="40"/>
        <v>0.006737391132142638</v>
      </c>
    </row>
    <row r="222" spans="2:22" ht="15">
      <c r="B222" s="2">
        <v>220</v>
      </c>
      <c r="C222" s="1">
        <v>39280</v>
      </c>
      <c r="D222">
        <v>13971.55</v>
      </c>
      <c r="E222">
        <f t="shared" si="36"/>
        <v>0.004623487749195511</v>
      </c>
      <c r="F222">
        <f t="shared" si="41"/>
        <v>6.390715041352484E-05</v>
      </c>
      <c r="G222" s="13">
        <f t="shared" si="37"/>
        <v>0.007994194794569672</v>
      </c>
      <c r="I222">
        <v>6659.1</v>
      </c>
      <c r="J222">
        <f t="shared" si="42"/>
        <v>-0.008575639823127347</v>
      </c>
      <c r="K222">
        <f t="shared" si="43"/>
        <v>4.899377933104707E-05</v>
      </c>
      <c r="L222" s="13">
        <f t="shared" si="38"/>
        <v>0.006999555652400163</v>
      </c>
      <c r="N222">
        <v>6099.21</v>
      </c>
      <c r="O222">
        <f t="shared" si="44"/>
        <v>-0.0030647470725535964</v>
      </c>
      <c r="P222">
        <f t="shared" si="45"/>
        <v>7.070319049342632E-05</v>
      </c>
      <c r="Q222" s="13">
        <f t="shared" si="39"/>
        <v>0.0084085189238906</v>
      </c>
      <c r="S222">
        <v>18217.27</v>
      </c>
      <c r="T222">
        <f t="shared" si="46"/>
        <v>-0.001188664917662491</v>
      </c>
      <c r="U222">
        <f t="shared" si="47"/>
        <v>5.47138383381546E-05</v>
      </c>
      <c r="V222" s="13">
        <f t="shared" si="40"/>
        <v>0.0073968803111957</v>
      </c>
    </row>
    <row r="223" spans="2:22" ht="15">
      <c r="B223" s="2">
        <v>221</v>
      </c>
      <c r="C223" s="1">
        <v>39281</v>
      </c>
      <c r="D223">
        <v>13918.22</v>
      </c>
      <c r="E223">
        <f t="shared" si="36"/>
        <v>-0.003817042489917005</v>
      </c>
      <c r="F223">
        <f t="shared" si="41"/>
        <v>6.1355319726731E-05</v>
      </c>
      <c r="G223" s="13">
        <f t="shared" si="37"/>
        <v>0.00783296366177777</v>
      </c>
      <c r="I223">
        <v>6567.1</v>
      </c>
      <c r="J223">
        <f t="shared" si="42"/>
        <v>-0.013815680797705395</v>
      </c>
      <c r="K223">
        <f t="shared" si="43"/>
        <v>5.04666484737447E-05</v>
      </c>
      <c r="L223" s="13">
        <f t="shared" si="38"/>
        <v>0.007103988209009408</v>
      </c>
      <c r="N223">
        <v>5995.97</v>
      </c>
      <c r="O223">
        <f t="shared" si="44"/>
        <v>-0.016926782320989077</v>
      </c>
      <c r="P223">
        <f t="shared" si="45"/>
        <v>6.702455954094429E-05</v>
      </c>
      <c r="Q223" s="13">
        <f t="shared" si="39"/>
        <v>0.008186852847153434</v>
      </c>
      <c r="S223">
        <v>18015.58</v>
      </c>
      <c r="T223">
        <f t="shared" si="46"/>
        <v>-0.01107136250382185</v>
      </c>
      <c r="U223">
        <f t="shared" si="47"/>
        <v>5.151578349505422E-05</v>
      </c>
      <c r="V223" s="13">
        <f t="shared" si="40"/>
        <v>0.007177449651168179</v>
      </c>
    </row>
    <row r="224" spans="2:22" ht="15">
      <c r="B224" s="2">
        <v>222</v>
      </c>
      <c r="C224" s="1">
        <v>39282</v>
      </c>
      <c r="D224">
        <v>14000.41</v>
      </c>
      <c r="E224">
        <f t="shared" si="36"/>
        <v>0.005905209143123224</v>
      </c>
      <c r="F224">
        <f t="shared" si="41"/>
        <v>5.854818934531704E-05</v>
      </c>
      <c r="G224" s="13">
        <f t="shared" si="37"/>
        <v>0.007651678857957712</v>
      </c>
      <c r="I224">
        <v>6640.2</v>
      </c>
      <c r="J224">
        <f t="shared" si="42"/>
        <v>0.0111312451462593</v>
      </c>
      <c r="K224">
        <f t="shared" si="43"/>
        <v>5.889103171956516E-05</v>
      </c>
      <c r="L224" s="13">
        <f t="shared" si="38"/>
        <v>0.007674049238802496</v>
      </c>
      <c r="N224">
        <v>6065.5</v>
      </c>
      <c r="O224">
        <f t="shared" si="44"/>
        <v>0.011596122061984923</v>
      </c>
      <c r="P224">
        <f t="shared" si="45"/>
        <v>8.019404355301654E-05</v>
      </c>
      <c r="Q224" s="13">
        <f t="shared" si="39"/>
        <v>0.008955112704651826</v>
      </c>
      <c r="S224">
        <v>18116.57</v>
      </c>
      <c r="T224">
        <f t="shared" si="46"/>
        <v>0.005605703507741519</v>
      </c>
      <c r="U224">
        <f t="shared" si="47"/>
        <v>5.577934054681292E-05</v>
      </c>
      <c r="V224" s="13">
        <f t="shared" si="40"/>
        <v>0.007468556791429849</v>
      </c>
    </row>
    <row r="225" spans="2:22" ht="15">
      <c r="B225" s="2">
        <v>223</v>
      </c>
      <c r="C225" s="1">
        <v>39283</v>
      </c>
      <c r="D225">
        <v>13851.08</v>
      </c>
      <c r="E225">
        <f t="shared" si="36"/>
        <v>-0.010666116206596802</v>
      </c>
      <c r="F225">
        <f t="shared" si="41"/>
        <v>5.7127587686039587E-05</v>
      </c>
      <c r="G225" s="13">
        <f t="shared" si="37"/>
        <v>0.007558279413070119</v>
      </c>
      <c r="I225">
        <v>6585.2</v>
      </c>
      <c r="J225">
        <f t="shared" si="42"/>
        <v>-0.008282883045691395</v>
      </c>
      <c r="K225">
        <f t="shared" si="43"/>
        <v>6.279184692675853E-05</v>
      </c>
      <c r="L225" s="13">
        <f t="shared" si="38"/>
        <v>0.007924130673251074</v>
      </c>
      <c r="N225">
        <v>5957.16</v>
      </c>
      <c r="O225">
        <f t="shared" si="44"/>
        <v>-0.01786167669606795</v>
      </c>
      <c r="P225">
        <f t="shared" si="45"/>
        <v>8.345060375242275E-05</v>
      </c>
      <c r="Q225" s="13">
        <f t="shared" si="39"/>
        <v>0.009135130198985823</v>
      </c>
      <c r="S225">
        <v>18157.93</v>
      </c>
      <c r="T225">
        <f t="shared" si="46"/>
        <v>0.0022829928623354524</v>
      </c>
      <c r="U225">
        <f t="shared" si="47"/>
        <v>5.4318014823006474E-05</v>
      </c>
      <c r="V225" s="13">
        <f t="shared" si="40"/>
        <v>0.007370075632108973</v>
      </c>
    </row>
    <row r="226" spans="2:22" ht="15">
      <c r="B226" s="2">
        <v>224</v>
      </c>
      <c r="C226" s="1">
        <v>39286</v>
      </c>
      <c r="D226">
        <v>13943.42</v>
      </c>
      <c r="E226">
        <f t="shared" si="36"/>
        <v>0.006666628161847318</v>
      </c>
      <c r="F226">
        <f t="shared" si="41"/>
        <v>6.0525894520834826E-05</v>
      </c>
      <c r="G226" s="13">
        <f t="shared" si="37"/>
        <v>0.007779838977821766</v>
      </c>
      <c r="I226">
        <v>6624.4</v>
      </c>
      <c r="J226">
        <f t="shared" si="42"/>
        <v>0.005952742513515128</v>
      </c>
      <c r="K226">
        <f t="shared" si="43"/>
        <v>6.314070520406914E-05</v>
      </c>
      <c r="L226" s="13">
        <f t="shared" si="38"/>
        <v>0.007946112584406865</v>
      </c>
      <c r="N226">
        <v>6009.16</v>
      </c>
      <c r="O226">
        <f t="shared" si="44"/>
        <v>0.008728991667170262</v>
      </c>
      <c r="P226">
        <f t="shared" si="45"/>
        <v>9.758593719096881E-05</v>
      </c>
      <c r="Q226" s="13">
        <f t="shared" si="39"/>
        <v>0.009878559469425126</v>
      </c>
      <c r="S226">
        <v>17963.64</v>
      </c>
      <c r="T226">
        <f t="shared" si="46"/>
        <v>-0.010700008205781214</v>
      </c>
      <c r="U226">
        <f t="shared" si="47"/>
        <v>5.1371657318194564E-05</v>
      </c>
      <c r="V226" s="13">
        <f t="shared" si="40"/>
        <v>0.007167402410789739</v>
      </c>
    </row>
    <row r="227" spans="2:22" ht="15">
      <c r="B227" s="2">
        <v>225</v>
      </c>
      <c r="C227" s="1">
        <v>39287</v>
      </c>
      <c r="D227">
        <v>13716.95</v>
      </c>
      <c r="E227">
        <f t="shared" si="36"/>
        <v>-0.016242069736119212</v>
      </c>
      <c r="F227">
        <f t="shared" si="41"/>
        <v>5.9560976712484876E-05</v>
      </c>
      <c r="G227" s="13">
        <f t="shared" si="37"/>
        <v>0.007717575831340103</v>
      </c>
      <c r="I227">
        <v>6498.7</v>
      </c>
      <c r="J227">
        <f t="shared" si="42"/>
        <v>-0.01897530342370627</v>
      </c>
      <c r="K227">
        <f t="shared" si="43"/>
        <v>6.147837149775762E-05</v>
      </c>
      <c r="L227" s="13">
        <f t="shared" si="38"/>
        <v>0.007840814466479717</v>
      </c>
      <c r="N227">
        <v>5907.47</v>
      </c>
      <c r="O227">
        <f t="shared" si="44"/>
        <v>-0.016922498319232572</v>
      </c>
      <c r="P227">
        <f t="shared" si="45"/>
        <v>9.630249869104235E-05</v>
      </c>
      <c r="Q227" s="13">
        <f t="shared" si="39"/>
        <v>0.009813383651475282</v>
      </c>
      <c r="S227">
        <v>18002.03</v>
      </c>
      <c r="T227">
        <f t="shared" si="46"/>
        <v>0.0021370947090901074</v>
      </c>
      <c r="U227">
        <f t="shared" si="47"/>
        <v>5.515876841533001E-05</v>
      </c>
      <c r="V227" s="13">
        <f t="shared" si="40"/>
        <v>0.007426894937679542</v>
      </c>
    </row>
    <row r="228" spans="2:22" ht="15">
      <c r="B228" s="2">
        <v>226</v>
      </c>
      <c r="C228" s="1">
        <v>39288</v>
      </c>
      <c r="D228">
        <v>13785.79</v>
      </c>
      <c r="E228">
        <f t="shared" si="36"/>
        <v>0.005018608364104275</v>
      </c>
      <c r="F228">
        <f t="shared" si="41"/>
        <v>7.181560786851337E-05</v>
      </c>
      <c r="G228" s="13">
        <f t="shared" si="37"/>
        <v>0.008474408998184673</v>
      </c>
      <c r="I228">
        <v>6454.3</v>
      </c>
      <c r="J228">
        <f t="shared" si="42"/>
        <v>-0.006832135657900755</v>
      </c>
      <c r="K228">
        <f t="shared" si="43"/>
        <v>7.939339760919531E-05</v>
      </c>
      <c r="L228" s="13">
        <f t="shared" si="38"/>
        <v>0.008910297279507307</v>
      </c>
      <c r="N228">
        <v>5837.11</v>
      </c>
      <c r="O228">
        <f t="shared" si="44"/>
        <v>-0.011910344022060303</v>
      </c>
      <c r="P228">
        <f t="shared" si="45"/>
        <v>0.00010770660573144557</v>
      </c>
      <c r="Q228" s="13">
        <f t="shared" si="39"/>
        <v>0.010378179307154293</v>
      </c>
      <c r="S228">
        <v>17858.42</v>
      </c>
      <c r="T228">
        <f t="shared" si="46"/>
        <v>-0.007977433656093262</v>
      </c>
      <c r="U228">
        <f t="shared" si="47"/>
        <v>5.2123272738147465E-05</v>
      </c>
      <c r="V228" s="13">
        <f t="shared" si="40"/>
        <v>0.007219644917732968</v>
      </c>
    </row>
    <row r="229" spans="2:22" ht="15">
      <c r="B229" s="2">
        <v>227</v>
      </c>
      <c r="C229" s="1">
        <v>39289</v>
      </c>
      <c r="D229">
        <v>13473.57</v>
      </c>
      <c r="E229">
        <f t="shared" si="36"/>
        <v>-0.022647958513803065</v>
      </c>
      <c r="F229">
        <f t="shared" si="41"/>
        <v>6.9017857191138E-05</v>
      </c>
      <c r="G229" s="13">
        <f t="shared" si="37"/>
        <v>0.008307698669977022</v>
      </c>
      <c r="I229">
        <v>6251.2</v>
      </c>
      <c r="J229">
        <f t="shared" si="42"/>
        <v>-0.03146739383046966</v>
      </c>
      <c r="K229">
        <f t="shared" si="43"/>
        <v>7.743047841152113E-05</v>
      </c>
      <c r="L229" s="13">
        <f t="shared" si="38"/>
        <v>0.008799458984024025</v>
      </c>
      <c r="N229">
        <v>5675.05</v>
      </c>
      <c r="O229">
        <f t="shared" si="44"/>
        <v>-0.027763739247675563</v>
      </c>
      <c r="P229">
        <f t="shared" si="45"/>
        <v>0.00010975558707098848</v>
      </c>
      <c r="Q229" s="13">
        <f t="shared" si="39"/>
        <v>0.010476430072834376</v>
      </c>
      <c r="S229">
        <v>17702.09</v>
      </c>
      <c r="T229">
        <f t="shared" si="46"/>
        <v>-0.008753853924367224</v>
      </c>
      <c r="U229">
        <f t="shared" si="47"/>
        <v>5.281424323810079E-05</v>
      </c>
      <c r="V229" s="13">
        <f t="shared" si="40"/>
        <v>0.007267340864312117</v>
      </c>
    </row>
    <row r="230" spans="2:22" ht="15">
      <c r="B230" s="2">
        <v>228</v>
      </c>
      <c r="C230" s="1">
        <v>39290</v>
      </c>
      <c r="D230">
        <v>13265.47</v>
      </c>
      <c r="E230">
        <f t="shared" si="36"/>
        <v>-0.015445052795955368</v>
      </c>
      <c r="F230">
        <f t="shared" si="41"/>
        <v>9.565258725024642E-05</v>
      </c>
      <c r="G230" s="13">
        <f t="shared" si="37"/>
        <v>0.009780214069755653</v>
      </c>
      <c r="I230">
        <v>6215.2</v>
      </c>
      <c r="J230">
        <f t="shared" si="42"/>
        <v>-0.005758894292295879</v>
      </c>
      <c r="K230">
        <f t="shared" si="43"/>
        <v>0.00013219646217574272</v>
      </c>
      <c r="L230" s="13">
        <f t="shared" si="38"/>
        <v>0.011497672032883124</v>
      </c>
      <c r="N230">
        <v>5643.96</v>
      </c>
      <c r="O230">
        <f t="shared" si="44"/>
        <v>-0.005478365829375978</v>
      </c>
      <c r="P230">
        <f t="shared" si="45"/>
        <v>0.00014941976486750443</v>
      </c>
      <c r="Q230" s="13">
        <f t="shared" si="39"/>
        <v>0.012223737761728384</v>
      </c>
      <c r="S230">
        <v>17283.81</v>
      </c>
      <c r="T230">
        <f t="shared" si="46"/>
        <v>-0.02362884834502586</v>
      </c>
      <c r="U230">
        <f t="shared" si="47"/>
        <v>5.424318615556431E-05</v>
      </c>
      <c r="V230" s="13">
        <f t="shared" si="40"/>
        <v>0.00736499736290274</v>
      </c>
    </row>
    <row r="231" spans="2:22" ht="15">
      <c r="B231" s="2">
        <v>229</v>
      </c>
      <c r="C231" s="1">
        <v>39293</v>
      </c>
      <c r="D231">
        <v>13358.31</v>
      </c>
      <c r="E231">
        <f t="shared" si="36"/>
        <v>0.006998621232417709</v>
      </c>
      <c r="F231">
        <f t="shared" si="41"/>
        <v>0.00010422641136742256</v>
      </c>
      <c r="G231" s="13">
        <f t="shared" si="37"/>
        <v>0.010209133722673172</v>
      </c>
      <c r="I231">
        <v>6206.1</v>
      </c>
      <c r="J231">
        <f t="shared" si="42"/>
        <v>-0.0014641524005662657</v>
      </c>
      <c r="K231">
        <f t="shared" si="43"/>
        <v>0.00012625456625338846</v>
      </c>
      <c r="L231" s="13">
        <f t="shared" si="38"/>
        <v>0.0112363057208937</v>
      </c>
      <c r="N231">
        <v>5646.36</v>
      </c>
      <c r="O231">
        <f t="shared" si="44"/>
        <v>0.0004252333467989915</v>
      </c>
      <c r="P231">
        <f t="shared" si="45"/>
        <v>0.0001422553285050826</v>
      </c>
      <c r="Q231" s="13">
        <f t="shared" si="39"/>
        <v>0.011927083822338242</v>
      </c>
      <c r="S231">
        <v>17289.3</v>
      </c>
      <c r="T231">
        <f t="shared" si="46"/>
        <v>0.00031763829850003916</v>
      </c>
      <c r="U231">
        <f t="shared" si="47"/>
        <v>8.448794343296435E-05</v>
      </c>
      <c r="V231" s="13">
        <f t="shared" si="40"/>
        <v>0.009191732341238204</v>
      </c>
    </row>
    <row r="232" spans="2:22" ht="15">
      <c r="B232" s="2">
        <v>230</v>
      </c>
      <c r="C232" s="1">
        <v>39294</v>
      </c>
      <c r="D232">
        <v>13211.99</v>
      </c>
      <c r="E232">
        <f t="shared" si="36"/>
        <v>-0.010953481390984317</v>
      </c>
      <c r="F232">
        <f t="shared" si="41"/>
        <v>0.00010091166863466808</v>
      </c>
      <c r="G232" s="13">
        <f t="shared" si="37"/>
        <v>0.010045480010167165</v>
      </c>
      <c r="I232">
        <v>6360.1</v>
      </c>
      <c r="J232">
        <f t="shared" si="42"/>
        <v>0.024814295612381364</v>
      </c>
      <c r="K232">
        <f t="shared" si="43"/>
        <v>0.00011880791681331018</v>
      </c>
      <c r="L232" s="13">
        <f t="shared" si="38"/>
        <v>0.01089990444055865</v>
      </c>
      <c r="N232">
        <v>5751.08</v>
      </c>
      <c r="O232">
        <f t="shared" si="44"/>
        <v>0.018546461791313387</v>
      </c>
      <c r="P232">
        <f t="shared" si="45"/>
        <v>0.00013373085819873143</v>
      </c>
      <c r="Q232" s="13">
        <f t="shared" si="39"/>
        <v>0.011564205904372831</v>
      </c>
      <c r="S232">
        <v>17248.89</v>
      </c>
      <c r="T232">
        <f t="shared" si="46"/>
        <v>-0.0023372837535354154</v>
      </c>
      <c r="U232">
        <f t="shared" si="47"/>
        <v>7.942472047230693E-05</v>
      </c>
      <c r="V232" s="13">
        <f t="shared" si="40"/>
        <v>0.008912054783960146</v>
      </c>
    </row>
    <row r="233" spans="2:22" ht="15">
      <c r="B233" s="2">
        <v>231</v>
      </c>
      <c r="C233" s="1">
        <v>39295</v>
      </c>
      <c r="D233">
        <v>13362.37</v>
      </c>
      <c r="E233">
        <f t="shared" si="36"/>
        <v>0.011382085514748423</v>
      </c>
      <c r="F233">
        <f t="shared" si="41"/>
        <v>0.00010205569379154637</v>
      </c>
      <c r="G233" s="13">
        <f t="shared" si="37"/>
        <v>0.010102261815630516</v>
      </c>
      <c r="I233">
        <v>6250.6</v>
      </c>
      <c r="J233">
        <f t="shared" si="42"/>
        <v>-0.0172167104290813</v>
      </c>
      <c r="K233">
        <f t="shared" si="43"/>
        <v>0.00014862439780883053</v>
      </c>
      <c r="L233" s="13">
        <f t="shared" si="38"/>
        <v>0.012191160642401139</v>
      </c>
      <c r="N233">
        <v>5654.3</v>
      </c>
      <c r="O233">
        <f t="shared" si="44"/>
        <v>-0.01682814358346602</v>
      </c>
      <c r="P233">
        <f t="shared" si="45"/>
        <v>0.0001463452814054064</v>
      </c>
      <c r="Q233" s="13">
        <f t="shared" si="39"/>
        <v>0.012097325382306883</v>
      </c>
      <c r="S233">
        <v>16870.98</v>
      </c>
      <c r="T233">
        <f t="shared" si="46"/>
        <v>-0.021909235898657817</v>
      </c>
      <c r="U233">
        <f t="shared" si="47"/>
        <v>7.498701096464094E-05</v>
      </c>
      <c r="V233" s="13">
        <f t="shared" si="40"/>
        <v>0.008659504083066243</v>
      </c>
    </row>
    <row r="234" spans="2:22" ht="15">
      <c r="B234" s="2">
        <v>232</v>
      </c>
      <c r="C234" s="1">
        <v>39296</v>
      </c>
      <c r="D234">
        <v>13463.33</v>
      </c>
      <c r="E234">
        <f t="shared" si="36"/>
        <v>0.007555545909894661</v>
      </c>
      <c r="F234">
        <f t="shared" si="41"/>
        <v>0.00010370546440395636</v>
      </c>
      <c r="G234" s="13">
        <f t="shared" si="37"/>
        <v>0.010183587992645635</v>
      </c>
      <c r="I234">
        <v>6300.3</v>
      </c>
      <c r="J234">
        <f t="shared" si="42"/>
        <v>0.007951236681278567</v>
      </c>
      <c r="K234">
        <f t="shared" si="43"/>
        <v>0.00015749184102023092</v>
      </c>
      <c r="L234" s="13">
        <f t="shared" si="38"/>
        <v>0.012549575332266463</v>
      </c>
      <c r="N234">
        <v>5682.07</v>
      </c>
      <c r="O234">
        <f t="shared" si="44"/>
        <v>0.004911306439346961</v>
      </c>
      <c r="P234">
        <f t="shared" si="45"/>
        <v>0.00015455574950902693</v>
      </c>
      <c r="Q234" s="13">
        <f t="shared" si="39"/>
        <v>0.012432045266529032</v>
      </c>
      <c r="S234">
        <v>16984.11</v>
      </c>
      <c r="T234">
        <f t="shared" si="46"/>
        <v>0.006705597422319333</v>
      </c>
      <c r="U234">
        <f t="shared" si="47"/>
        <v>9.92886673665447E-05</v>
      </c>
      <c r="V234" s="13">
        <f t="shared" si="40"/>
        <v>0.009964369893101354</v>
      </c>
    </row>
    <row r="235" spans="2:22" ht="15">
      <c r="B235" s="2">
        <v>233</v>
      </c>
      <c r="C235" s="1">
        <v>39297</v>
      </c>
      <c r="D235">
        <v>13181.91</v>
      </c>
      <c r="E235">
        <f t="shared" si="36"/>
        <v>-0.020902703863011608</v>
      </c>
      <c r="F235">
        <f t="shared" si="41"/>
        <v>0.00010090831297951053</v>
      </c>
      <c r="G235" s="13">
        <f t="shared" si="37"/>
        <v>0.010045312985642136</v>
      </c>
      <c r="I235">
        <v>6224.3</v>
      </c>
      <c r="J235">
        <f t="shared" si="42"/>
        <v>-0.012062917638842595</v>
      </c>
      <c r="K235">
        <f t="shared" si="43"/>
        <v>0.00015183566044471965</v>
      </c>
      <c r="L235" s="13">
        <f t="shared" si="38"/>
        <v>0.012322161354434523</v>
      </c>
      <c r="N235">
        <v>5597.89</v>
      </c>
      <c r="O235">
        <f t="shared" si="44"/>
        <v>-0.014815023398162885</v>
      </c>
      <c r="P235">
        <f t="shared" si="45"/>
        <v>0.00014672966039495556</v>
      </c>
      <c r="Q235" s="13">
        <f t="shared" si="39"/>
        <v>0.012113201905151071</v>
      </c>
      <c r="S235">
        <v>16979.86</v>
      </c>
      <c r="T235">
        <f t="shared" si="46"/>
        <v>-0.0002502338950937082</v>
      </c>
      <c r="U235">
        <f t="shared" si="47"/>
        <v>9.602924953196497E-05</v>
      </c>
      <c r="V235" s="13">
        <f t="shared" si="40"/>
        <v>0.009799451491382819</v>
      </c>
    </row>
    <row r="236" spans="2:22" ht="15">
      <c r="B236" s="2">
        <v>234</v>
      </c>
      <c r="C236" s="1">
        <v>39300</v>
      </c>
      <c r="D236">
        <v>13468.78</v>
      </c>
      <c r="E236">
        <f t="shared" si="36"/>
        <v>0.021762400137764617</v>
      </c>
      <c r="F236">
        <f t="shared" si="41"/>
        <v>0.00012106919592782553</v>
      </c>
      <c r="G236" s="13">
        <f t="shared" si="37"/>
        <v>0.01100314481990606</v>
      </c>
      <c r="I236">
        <v>6189.1</v>
      </c>
      <c r="J236">
        <f t="shared" si="42"/>
        <v>-0.005655254406117928</v>
      </c>
      <c r="K236">
        <f t="shared" si="43"/>
        <v>0.00015145635973572646</v>
      </c>
      <c r="L236" s="13">
        <f t="shared" si="38"/>
        <v>0.01230676073285438</v>
      </c>
      <c r="N236">
        <v>5532.99</v>
      </c>
      <c r="O236">
        <f t="shared" si="44"/>
        <v>-0.011593654037503513</v>
      </c>
      <c r="P236">
        <f t="shared" si="45"/>
        <v>0.00015109497586854504</v>
      </c>
      <c r="Q236" s="13">
        <f t="shared" si="39"/>
        <v>0.012292069633245048</v>
      </c>
      <c r="S236">
        <v>16914.46</v>
      </c>
      <c r="T236">
        <f t="shared" si="46"/>
        <v>-0.0038516218626067265</v>
      </c>
      <c r="U236">
        <f t="shared" si="47"/>
        <v>9.02712515801823E-05</v>
      </c>
      <c r="V236" s="13">
        <f t="shared" si="40"/>
        <v>0.009501118438383046</v>
      </c>
    </row>
    <row r="237" spans="2:22" ht="15">
      <c r="B237" s="2">
        <v>235</v>
      </c>
      <c r="C237" s="1">
        <v>39301</v>
      </c>
      <c r="D237">
        <v>13504.3</v>
      </c>
      <c r="E237">
        <f t="shared" si="36"/>
        <v>0.002637209903198257</v>
      </c>
      <c r="F237">
        <f t="shared" si="41"/>
        <v>0.00014222116775752667</v>
      </c>
      <c r="G237" s="13">
        <f t="shared" si="37"/>
        <v>0.011925651670140574</v>
      </c>
      <c r="I237">
        <v>6308.8</v>
      </c>
      <c r="J237">
        <f t="shared" si="42"/>
        <v>0.0193404533777124</v>
      </c>
      <c r="K237">
        <f t="shared" si="43"/>
        <v>0.00014428789229545784</v>
      </c>
      <c r="L237" s="13">
        <f t="shared" si="38"/>
        <v>0.012011989522783387</v>
      </c>
      <c r="N237">
        <v>5620.4</v>
      </c>
      <c r="O237">
        <f t="shared" si="44"/>
        <v>0.015797968187182675</v>
      </c>
      <c r="P237">
        <f t="shared" si="45"/>
        <v>0.00015009404615291163</v>
      </c>
      <c r="Q237" s="13">
        <f t="shared" si="39"/>
        <v>0.01225128753041539</v>
      </c>
      <c r="S237">
        <v>16921.77</v>
      </c>
      <c r="T237">
        <f t="shared" si="46"/>
        <v>0.000432174600903683</v>
      </c>
      <c r="U237">
        <f t="shared" si="47"/>
        <v>8.574507594372196E-05</v>
      </c>
      <c r="V237" s="13">
        <f t="shared" si="40"/>
        <v>0.009259863710861082</v>
      </c>
    </row>
    <row r="238" spans="2:22" ht="15">
      <c r="B238" s="2">
        <v>236</v>
      </c>
      <c r="C238" s="1">
        <v>39302</v>
      </c>
      <c r="D238">
        <v>13657.86</v>
      </c>
      <c r="E238">
        <f t="shared" si="36"/>
        <v>0.011371192879305207</v>
      </c>
      <c r="F238">
        <f t="shared" si="41"/>
        <v>0.00013410519025648668</v>
      </c>
      <c r="G238" s="13">
        <f t="shared" si="37"/>
        <v>0.011580379538533556</v>
      </c>
      <c r="I238">
        <v>6393.9</v>
      </c>
      <c r="J238">
        <f t="shared" si="42"/>
        <v>0.013489094598021724</v>
      </c>
      <c r="K238">
        <f t="shared" si="43"/>
        <v>0.0001580738069690584</v>
      </c>
      <c r="L238" s="13">
        <f t="shared" si="38"/>
        <v>0.01257274063078764</v>
      </c>
      <c r="N238">
        <v>5749.29</v>
      </c>
      <c r="O238">
        <f t="shared" si="44"/>
        <v>0.022932531492420527</v>
      </c>
      <c r="P238">
        <f t="shared" si="45"/>
        <v>0.00015606295131433107</v>
      </c>
      <c r="Q238" s="13">
        <f t="shared" si="39"/>
        <v>0.012492515812050473</v>
      </c>
      <c r="S238">
        <v>17029.28</v>
      </c>
      <c r="T238">
        <f t="shared" si="46"/>
        <v>0.0063533542885879195</v>
      </c>
      <c r="U238">
        <f t="shared" si="47"/>
        <v>8.061157788023862E-05</v>
      </c>
      <c r="V238" s="13">
        <f t="shared" si="40"/>
        <v>0.008978395061492818</v>
      </c>
    </row>
    <row r="239" spans="2:22" ht="15">
      <c r="B239" s="2">
        <v>237</v>
      </c>
      <c r="C239" s="1">
        <v>39303</v>
      </c>
      <c r="D239">
        <v>13270.68</v>
      </c>
      <c r="E239">
        <f t="shared" si="36"/>
        <v>-0.028348511406618628</v>
      </c>
      <c r="F239">
        <f t="shared" si="41"/>
        <v>0.00013381712049099915</v>
      </c>
      <c r="G239" s="13">
        <f t="shared" si="37"/>
        <v>0.011567935014124136</v>
      </c>
      <c r="I239">
        <v>6271.2</v>
      </c>
      <c r="J239">
        <f t="shared" si="42"/>
        <v>-0.019190165626612837</v>
      </c>
      <c r="K239">
        <f t="shared" si="43"/>
        <v>0.0001595067189353776</v>
      </c>
      <c r="L239" s="13">
        <f t="shared" si="38"/>
        <v>0.012629596942712686</v>
      </c>
      <c r="N239">
        <v>5624.78</v>
      </c>
      <c r="O239">
        <f t="shared" si="44"/>
        <v>-0.021656587161197335</v>
      </c>
      <c r="P239">
        <f t="shared" si="45"/>
        <v>0.00017825323427452278</v>
      </c>
      <c r="Q239" s="13">
        <f t="shared" si="39"/>
        <v>0.013351151046802024</v>
      </c>
      <c r="S239">
        <v>17170.6</v>
      </c>
      <c r="T239">
        <f t="shared" si="46"/>
        <v>0.0082986479757218</v>
      </c>
      <c r="U239">
        <f t="shared" si="47"/>
        <v>7.81967898504034E-05</v>
      </c>
      <c r="V239" s="13">
        <f t="shared" si="40"/>
        <v>0.00884289487952918</v>
      </c>
    </row>
    <row r="240" spans="2:22" ht="15">
      <c r="B240" s="2">
        <v>238</v>
      </c>
      <c r="C240" s="1">
        <v>39304</v>
      </c>
      <c r="D240">
        <v>13239.54</v>
      </c>
      <c r="E240">
        <f t="shared" si="36"/>
        <v>-0.0023465263272115233</v>
      </c>
      <c r="F240">
        <f t="shared" si="41"/>
        <v>0.00017400637919981043</v>
      </c>
      <c r="G240" s="13">
        <f t="shared" si="37"/>
        <v>0.013191147759001504</v>
      </c>
      <c r="I240">
        <v>6038.3</v>
      </c>
      <c r="J240">
        <f t="shared" si="42"/>
        <v>-0.037138027809669544</v>
      </c>
      <c r="K240">
        <f t="shared" si="43"/>
        <v>0.00017203206320586494</v>
      </c>
      <c r="L240" s="13">
        <f t="shared" si="38"/>
        <v>0.013116099389904948</v>
      </c>
      <c r="N240">
        <v>5448.63</v>
      </c>
      <c r="O240">
        <f t="shared" si="44"/>
        <v>-0.03131678038963295</v>
      </c>
      <c r="P240">
        <f t="shared" si="45"/>
        <v>0.00019569850626628368</v>
      </c>
      <c r="Q240" s="13">
        <f t="shared" si="39"/>
        <v>0.013989228222682039</v>
      </c>
      <c r="S240">
        <v>16764.09</v>
      </c>
      <c r="T240">
        <f t="shared" si="46"/>
        <v>-0.02367476966442631</v>
      </c>
      <c r="U240">
        <f t="shared" si="47"/>
        <v>7.763703595287628E-05</v>
      </c>
      <c r="V240" s="13">
        <f t="shared" si="40"/>
        <v>0.008811188112444104</v>
      </c>
    </row>
    <row r="241" spans="2:22" ht="15">
      <c r="B241" s="2">
        <v>239</v>
      </c>
      <c r="C241" s="1">
        <v>39307</v>
      </c>
      <c r="D241">
        <v>13236.53</v>
      </c>
      <c r="E241">
        <f t="shared" si="36"/>
        <v>-0.0002273492885704653</v>
      </c>
      <c r="F241">
        <f t="shared" si="41"/>
        <v>0.0001638963675960796</v>
      </c>
      <c r="G241" s="13">
        <f t="shared" si="37"/>
        <v>0.012802201669872242</v>
      </c>
      <c r="I241">
        <v>6219</v>
      </c>
      <c r="J241">
        <f t="shared" si="42"/>
        <v>0.02992564132288886</v>
      </c>
      <c r="K241">
        <f t="shared" si="43"/>
        <v>0.00024446412598902044</v>
      </c>
      <c r="L241" s="13">
        <f t="shared" si="38"/>
        <v>0.01563534860465287</v>
      </c>
      <c r="N241">
        <v>5569.28</v>
      </c>
      <c r="O241">
        <f t="shared" si="44"/>
        <v>0.022143180946402975</v>
      </c>
      <c r="P241">
        <f t="shared" si="45"/>
        <v>0.00024280103992865664</v>
      </c>
      <c r="Q241" s="13">
        <f t="shared" si="39"/>
        <v>0.015582074314052563</v>
      </c>
      <c r="S241">
        <v>16800.05</v>
      </c>
      <c r="T241">
        <f t="shared" si="46"/>
        <v>0.0021450612589170737</v>
      </c>
      <c r="U241">
        <f t="shared" si="47"/>
        <v>0.00010660849691552216</v>
      </c>
      <c r="V241" s="13">
        <f t="shared" si="40"/>
        <v>0.010325139074875561</v>
      </c>
    </row>
    <row r="242" spans="2:22" ht="15">
      <c r="B242" s="2">
        <v>240</v>
      </c>
      <c r="C242" s="1">
        <v>39308</v>
      </c>
      <c r="D242">
        <v>13028.92</v>
      </c>
      <c r="E242">
        <f t="shared" si="36"/>
        <v>-0.015684624293527124</v>
      </c>
      <c r="F242">
        <f t="shared" si="41"/>
        <v>0.0001540656868022556</v>
      </c>
      <c r="G242" s="13">
        <f t="shared" si="37"/>
        <v>0.012412319960517277</v>
      </c>
      <c r="I242">
        <v>6143.5</v>
      </c>
      <c r="J242">
        <f t="shared" si="42"/>
        <v>-0.012140215468724876</v>
      </c>
      <c r="K242">
        <f t="shared" si="43"/>
        <v>0.00028352891894485084</v>
      </c>
      <c r="L242" s="13">
        <f t="shared" si="38"/>
        <v>0.016838316986707753</v>
      </c>
      <c r="N242">
        <v>5478.66</v>
      </c>
      <c r="O242">
        <f t="shared" si="44"/>
        <v>-0.016271403125718207</v>
      </c>
      <c r="P242">
        <f t="shared" si="45"/>
        <v>0.00025765220527844586</v>
      </c>
      <c r="Q242" s="13">
        <f t="shared" si="39"/>
        <v>0.016051548376354408</v>
      </c>
      <c r="S242">
        <v>16844.61</v>
      </c>
      <c r="T242">
        <f t="shared" si="46"/>
        <v>0.0026523730584135947</v>
      </c>
      <c r="U242">
        <f t="shared" si="47"/>
        <v>0.00010048806436886125</v>
      </c>
      <c r="V242" s="13">
        <f t="shared" si="40"/>
        <v>0.010024373515031314</v>
      </c>
    </row>
    <row r="243" spans="2:22" ht="15">
      <c r="B243" s="2">
        <v>241</v>
      </c>
      <c r="C243" s="1">
        <v>39309</v>
      </c>
      <c r="D243">
        <v>12861.47</v>
      </c>
      <c r="E243">
        <f t="shared" si="36"/>
        <v>-0.012852178077691836</v>
      </c>
      <c r="F243">
        <f t="shared" si="41"/>
        <v>0.00015958219194786637</v>
      </c>
      <c r="G243" s="13">
        <f t="shared" si="37"/>
        <v>0.012632584531593936</v>
      </c>
      <c r="I243">
        <v>6109.3</v>
      </c>
      <c r="J243">
        <f t="shared" si="42"/>
        <v>-0.005566859282168116</v>
      </c>
      <c r="K243">
        <f t="shared" si="43"/>
        <v>0.00027536027370578383</v>
      </c>
      <c r="L243" s="13">
        <f t="shared" si="38"/>
        <v>0.016593983057294707</v>
      </c>
      <c r="N243">
        <v>5442.72</v>
      </c>
      <c r="O243">
        <f t="shared" si="44"/>
        <v>-0.006559998247746639</v>
      </c>
      <c r="P243">
        <f t="shared" si="45"/>
        <v>0.00025807858654251705</v>
      </c>
      <c r="Q243" s="13">
        <f t="shared" si="39"/>
        <v>0.0160648245101687</v>
      </c>
      <c r="S243">
        <v>16475.61</v>
      </c>
      <c r="T243">
        <f t="shared" si="46"/>
        <v>-0.02190611714964015</v>
      </c>
      <c r="U243">
        <f t="shared" si="47"/>
        <v>9.488088547718947E-05</v>
      </c>
      <c r="V243" s="13">
        <f t="shared" si="40"/>
        <v>0.009740681982140134</v>
      </c>
    </row>
    <row r="244" spans="2:22" ht="15">
      <c r="B244" s="2">
        <v>242</v>
      </c>
      <c r="C244" s="1">
        <v>39310</v>
      </c>
      <c r="D244">
        <v>12845.78</v>
      </c>
      <c r="E244">
        <f t="shared" si="36"/>
        <v>-0.001219922761550483</v>
      </c>
      <c r="F244">
        <f t="shared" si="41"/>
        <v>0.00015991796931143654</v>
      </c>
      <c r="G244" s="13">
        <f t="shared" si="37"/>
        <v>0.012645867677286385</v>
      </c>
      <c r="I244">
        <v>5858.9</v>
      </c>
      <c r="J244">
        <f t="shared" si="42"/>
        <v>-0.04098669241975358</v>
      </c>
      <c r="K244">
        <f t="shared" si="43"/>
        <v>0.00026069805261948447</v>
      </c>
      <c r="L244" s="13">
        <f t="shared" si="38"/>
        <v>0.01614614668022945</v>
      </c>
      <c r="N244">
        <v>5265.47</v>
      </c>
      <c r="O244">
        <f t="shared" si="44"/>
        <v>-0.03256643736955052</v>
      </c>
      <c r="P244">
        <f t="shared" si="45"/>
        <v>0.00024517588597059234</v>
      </c>
      <c r="Q244" s="13">
        <f t="shared" si="39"/>
        <v>0.015658093305718688</v>
      </c>
      <c r="S244">
        <v>16148.49</v>
      </c>
      <c r="T244">
        <f t="shared" si="46"/>
        <v>-0.019854803555073273</v>
      </c>
      <c r="U244">
        <f t="shared" si="47"/>
        <v>0.00011798071046298362</v>
      </c>
      <c r="V244" s="13">
        <f t="shared" si="40"/>
        <v>0.010861892582003544</v>
      </c>
    </row>
    <row r="245" spans="2:22" ht="15">
      <c r="B245" s="2">
        <v>243</v>
      </c>
      <c r="C245" s="1">
        <v>39311</v>
      </c>
      <c r="D245">
        <v>13079.08</v>
      </c>
      <c r="E245">
        <f t="shared" si="36"/>
        <v>0.01816160637968261</v>
      </c>
      <c r="F245">
        <f t="shared" si="41"/>
        <v>0.0001504121838453993</v>
      </c>
      <c r="G245" s="13">
        <f t="shared" si="37"/>
        <v>0.012264264504869393</v>
      </c>
      <c r="I245">
        <v>6064.2</v>
      </c>
      <c r="J245">
        <f t="shared" si="42"/>
        <v>0.03504070730000516</v>
      </c>
      <c r="K245">
        <f t="shared" si="43"/>
        <v>0.0003458507067930046</v>
      </c>
      <c r="L245" s="13">
        <f t="shared" si="38"/>
        <v>0.018597061778490832</v>
      </c>
      <c r="N245">
        <v>5363.63</v>
      </c>
      <c r="O245">
        <f t="shared" si="44"/>
        <v>0.018642210476937454</v>
      </c>
      <c r="P245">
        <f t="shared" si="45"/>
        <v>0.0002940997033890482</v>
      </c>
      <c r="Q245" s="13">
        <f t="shared" si="39"/>
        <v>0.017149335362895212</v>
      </c>
      <c r="S245">
        <v>15273.68</v>
      </c>
      <c r="T245">
        <f t="shared" si="46"/>
        <v>-0.05417286693678477</v>
      </c>
      <c r="U245">
        <f t="shared" si="47"/>
        <v>0.00013455466128783764</v>
      </c>
      <c r="V245" s="13">
        <f t="shared" si="40"/>
        <v>0.011599769880813914</v>
      </c>
    </row>
    <row r="246" spans="2:22" ht="15">
      <c r="B246" s="2">
        <v>244</v>
      </c>
      <c r="C246" s="1">
        <v>39314</v>
      </c>
      <c r="D246">
        <v>13121.35</v>
      </c>
      <c r="E246">
        <f t="shared" si="36"/>
        <v>0.00323187869483178</v>
      </c>
      <c r="F246">
        <f t="shared" si="41"/>
        <v>0.00016117808959210703</v>
      </c>
      <c r="G246" s="13">
        <f t="shared" si="37"/>
        <v>0.012695593313906484</v>
      </c>
      <c r="I246">
        <v>6078.7</v>
      </c>
      <c r="J246">
        <f t="shared" si="42"/>
        <v>0.0023910820883216253</v>
      </c>
      <c r="K246">
        <f t="shared" si="43"/>
        <v>0.00039877073447050243</v>
      </c>
      <c r="L246" s="13">
        <f t="shared" si="38"/>
        <v>0.01996924471457302</v>
      </c>
      <c r="N246">
        <v>5399.38</v>
      </c>
      <c r="O246">
        <f t="shared" si="44"/>
        <v>0.006665262145226274</v>
      </c>
      <c r="P246">
        <f t="shared" si="45"/>
        <v>0.0002973056418736915</v>
      </c>
      <c r="Q246" s="13">
        <f t="shared" si="39"/>
        <v>0.017242553229544964</v>
      </c>
      <c r="S246">
        <v>15732.48</v>
      </c>
      <c r="T246">
        <f t="shared" si="46"/>
        <v>0.030038602353853115</v>
      </c>
      <c r="U246">
        <f t="shared" si="47"/>
        <v>0.00030256335233960286</v>
      </c>
      <c r="V246" s="13">
        <f t="shared" si="40"/>
        <v>0.017394348287291563</v>
      </c>
    </row>
    <row r="247" spans="2:22" ht="15">
      <c r="B247" s="2">
        <v>245</v>
      </c>
      <c r="C247" s="1">
        <v>39315</v>
      </c>
      <c r="D247">
        <v>13090.86</v>
      </c>
      <c r="E247">
        <f t="shared" si="36"/>
        <v>-0.0023236938272357477</v>
      </c>
      <c r="F247">
        <f t="shared" si="41"/>
        <v>0.00015213410661046704</v>
      </c>
      <c r="G247" s="13">
        <f t="shared" si="37"/>
        <v>0.012334265548076507</v>
      </c>
      <c r="I247">
        <v>6086.1</v>
      </c>
      <c r="J247">
        <f t="shared" si="42"/>
        <v>0.0012173655551352338</v>
      </c>
      <c r="K247">
        <f t="shared" si="43"/>
        <v>0.0003751875268154578</v>
      </c>
      <c r="L247" s="13">
        <f t="shared" si="38"/>
        <v>0.01936975804741654</v>
      </c>
      <c r="N247">
        <v>5418.78</v>
      </c>
      <c r="O247">
        <f t="shared" si="44"/>
        <v>0.0035930051228103294</v>
      </c>
      <c r="P247">
        <f t="shared" si="45"/>
        <v>0.0002821328465291452</v>
      </c>
      <c r="Q247" s="13">
        <f t="shared" si="39"/>
        <v>0.016796810605860423</v>
      </c>
      <c r="S247">
        <v>15901.34</v>
      </c>
      <c r="T247">
        <f t="shared" si="46"/>
        <v>0.010733209258807294</v>
      </c>
      <c r="U247">
        <f t="shared" si="47"/>
        <v>0.00033854860908160133</v>
      </c>
      <c r="V247" s="13">
        <f t="shared" si="40"/>
        <v>0.018399690461570306</v>
      </c>
    </row>
    <row r="248" spans="2:22" ht="15">
      <c r="B248" s="2">
        <v>246</v>
      </c>
      <c r="C248" s="1">
        <v>39316</v>
      </c>
      <c r="D248">
        <v>13236.13</v>
      </c>
      <c r="E248">
        <f t="shared" si="36"/>
        <v>0.011097055502846918</v>
      </c>
      <c r="F248">
        <f t="shared" si="41"/>
        <v>0.00014333003339400303</v>
      </c>
      <c r="G248" s="13">
        <f t="shared" si="37"/>
        <v>0.011972052179722699</v>
      </c>
      <c r="I248">
        <v>6196</v>
      </c>
      <c r="J248">
        <f t="shared" si="42"/>
        <v>0.018057540953977033</v>
      </c>
      <c r="K248">
        <f t="shared" si="43"/>
        <v>0.0003527651939402201</v>
      </c>
      <c r="L248" s="13">
        <f t="shared" si="38"/>
        <v>0.018782044455815244</v>
      </c>
      <c r="N248">
        <v>5518.17</v>
      </c>
      <c r="O248">
        <f t="shared" si="44"/>
        <v>0.018341766965996098</v>
      </c>
      <c r="P248">
        <f t="shared" si="45"/>
        <v>0.000265979456886149</v>
      </c>
      <c r="Q248" s="13">
        <f t="shared" si="39"/>
        <v>0.01630887662857712</v>
      </c>
      <c r="S248">
        <v>15900.64</v>
      </c>
      <c r="T248">
        <f t="shared" si="46"/>
        <v>-4.402144724914552E-05</v>
      </c>
      <c r="U248">
        <f t="shared" si="47"/>
        <v>0.000325147799396306</v>
      </c>
      <c r="V248" s="13">
        <f t="shared" si="40"/>
        <v>0.018031855129084916</v>
      </c>
    </row>
    <row r="249" spans="2:22" ht="15">
      <c r="B249" s="2">
        <v>247</v>
      </c>
      <c r="C249" s="1">
        <v>39317</v>
      </c>
      <c r="D249">
        <v>13235.88</v>
      </c>
      <c r="E249">
        <f t="shared" si="36"/>
        <v>-1.8887696025953206E-05</v>
      </c>
      <c r="F249">
        <f t="shared" si="41"/>
        <v>0.00014211890984035876</v>
      </c>
      <c r="G249" s="13">
        <f t="shared" si="37"/>
        <v>0.011921363589806276</v>
      </c>
      <c r="I249">
        <v>6196.9</v>
      </c>
      <c r="J249">
        <f t="shared" si="42"/>
        <v>0.00014525500322783025</v>
      </c>
      <c r="K249">
        <f t="shared" si="43"/>
        <v>0.00035116376942208034</v>
      </c>
      <c r="L249" s="13">
        <f t="shared" si="38"/>
        <v>0.018739364168030896</v>
      </c>
      <c r="N249">
        <v>5523.33</v>
      </c>
      <c r="O249">
        <f t="shared" si="44"/>
        <v>0.0009350926122246785</v>
      </c>
      <c r="P249">
        <f t="shared" si="45"/>
        <v>0.0002702059143990744</v>
      </c>
      <c r="Q249" s="13">
        <f t="shared" si="39"/>
        <v>0.01643794130659537</v>
      </c>
      <c r="S249">
        <v>16316.32</v>
      </c>
      <c r="T249">
        <f t="shared" si="46"/>
        <v>0.02614234395596657</v>
      </c>
      <c r="U249">
        <f t="shared" si="47"/>
        <v>0.0003056390477057967</v>
      </c>
      <c r="V249" s="13">
        <f t="shared" si="40"/>
        <v>0.017482535505635236</v>
      </c>
    </row>
    <row r="250" spans="2:22" ht="15">
      <c r="B250" s="2">
        <v>248</v>
      </c>
      <c r="C250" s="1">
        <v>39318</v>
      </c>
      <c r="D250">
        <v>13378.87</v>
      </c>
      <c r="E250">
        <f t="shared" si="36"/>
        <v>0.010803210666763496</v>
      </c>
      <c r="F250">
        <f t="shared" si="41"/>
        <v>0.0001335917966546409</v>
      </c>
      <c r="G250" s="13">
        <f t="shared" si="37"/>
        <v>0.011558191755401919</v>
      </c>
      <c r="I250">
        <v>6220.1</v>
      </c>
      <c r="J250">
        <f t="shared" si="42"/>
        <v>0.003743807387564868</v>
      </c>
      <c r="K250">
        <f t="shared" si="43"/>
        <v>0.0003300952091977133</v>
      </c>
      <c r="L250" s="13">
        <f t="shared" si="38"/>
        <v>0.018168522482516658</v>
      </c>
      <c r="N250">
        <v>5569.38</v>
      </c>
      <c r="O250">
        <f t="shared" si="44"/>
        <v>0.00833736170027867</v>
      </c>
      <c r="P250">
        <f t="shared" si="45"/>
        <v>0.00025404602342673615</v>
      </c>
      <c r="Q250" s="13">
        <f t="shared" si="39"/>
        <v>0.015938821268423088</v>
      </c>
      <c r="S250">
        <v>16248.97</v>
      </c>
      <c r="T250">
        <f t="shared" si="46"/>
        <v>-0.004127769006736836</v>
      </c>
      <c r="U250">
        <f t="shared" si="47"/>
        <v>0.00032830603369417267</v>
      </c>
      <c r="V250" s="13">
        <f t="shared" si="40"/>
        <v>0.018119217248385003</v>
      </c>
    </row>
    <row r="251" spans="2:22" ht="15">
      <c r="B251" s="2">
        <v>249</v>
      </c>
      <c r="C251" s="1">
        <v>39322</v>
      </c>
      <c r="D251">
        <v>13041.85</v>
      </c>
      <c r="E251">
        <f t="shared" si="36"/>
        <v>-0.025190468253297956</v>
      </c>
      <c r="F251">
        <f t="shared" si="41"/>
        <v>0.0001325788504979908</v>
      </c>
      <c r="G251" s="13">
        <f t="shared" si="37"/>
        <v>0.011514288970578723</v>
      </c>
      <c r="I251">
        <v>6102.2</v>
      </c>
      <c r="J251">
        <f t="shared" si="42"/>
        <v>-0.01895467918522219</v>
      </c>
      <c r="K251">
        <f t="shared" si="43"/>
        <v>0.0003111304622711616</v>
      </c>
      <c r="L251" s="13">
        <f t="shared" si="38"/>
        <v>0.017638890619059964</v>
      </c>
      <c r="N251">
        <v>5474.17</v>
      </c>
      <c r="O251">
        <f t="shared" si="44"/>
        <v>-0.017095260154631222</v>
      </c>
      <c r="P251">
        <f t="shared" si="45"/>
        <v>0.0002429739580284084</v>
      </c>
      <c r="Q251" s="13">
        <f t="shared" si="39"/>
        <v>0.015587621949111044</v>
      </c>
      <c r="S251">
        <v>16287.49</v>
      </c>
      <c r="T251">
        <f t="shared" si="46"/>
        <v>0.0023706117987786573</v>
      </c>
      <c r="U251">
        <f t="shared" si="47"/>
        <v>0.00030962998029090093</v>
      </c>
      <c r="V251" s="13">
        <f t="shared" si="40"/>
        <v>0.017596305870576954</v>
      </c>
    </row>
    <row r="252" spans="2:22" ht="15">
      <c r="B252" s="2">
        <v>250</v>
      </c>
      <c r="C252" s="1">
        <v>39323</v>
      </c>
      <c r="D252">
        <v>13289.29</v>
      </c>
      <c r="E252">
        <f t="shared" si="36"/>
        <v>0.01897276843392621</v>
      </c>
      <c r="F252">
        <f t="shared" si="41"/>
        <v>0.0001626977009173361</v>
      </c>
      <c r="G252" s="13">
        <f t="shared" si="37"/>
        <v>0.012755300894817656</v>
      </c>
      <c r="I252">
        <v>6132.2</v>
      </c>
      <c r="J252">
        <f t="shared" si="42"/>
        <v>0.004916259709612927</v>
      </c>
      <c r="K252">
        <f t="shared" si="43"/>
        <v>0.0003140194263157736</v>
      </c>
      <c r="L252" s="13">
        <f t="shared" si="38"/>
        <v>0.017720593283402607</v>
      </c>
      <c r="N252">
        <v>5520.02</v>
      </c>
      <c r="O252">
        <f t="shared" si="44"/>
        <v>0.008375698964409282</v>
      </c>
      <c r="P252">
        <f t="shared" si="45"/>
        <v>0.00024593039573197524</v>
      </c>
      <c r="Q252" s="13">
        <f t="shared" si="39"/>
        <v>0.015682168081358368</v>
      </c>
      <c r="S252">
        <v>16012.83</v>
      </c>
      <c r="T252">
        <f t="shared" si="46"/>
        <v>-0.01686324903346064</v>
      </c>
      <c r="U252">
        <f t="shared" si="47"/>
        <v>0.00029138936949147737</v>
      </c>
      <c r="V252" s="13">
        <f t="shared" si="40"/>
        <v>0.017070130916061462</v>
      </c>
    </row>
    <row r="253" spans="2:22" ht="15">
      <c r="B253" s="2">
        <v>251</v>
      </c>
      <c r="C253" s="1">
        <v>39324</v>
      </c>
      <c r="D253">
        <v>13238.73</v>
      </c>
      <c r="E253">
        <f t="shared" si="36"/>
        <v>-0.0038045674373876487</v>
      </c>
      <c r="F253">
        <f t="shared" si="41"/>
        <v>0.00017453379538513917</v>
      </c>
      <c r="G253" s="13">
        <f t="shared" si="37"/>
        <v>0.01321112392588682</v>
      </c>
      <c r="I253">
        <v>6212</v>
      </c>
      <c r="J253">
        <f t="shared" si="42"/>
        <v>0.013013274191970285</v>
      </c>
      <c r="K253">
        <f t="shared" si="43"/>
        <v>0.00029662843730876896</v>
      </c>
      <c r="L253" s="13">
        <f t="shared" si="38"/>
        <v>0.017222904438821258</v>
      </c>
      <c r="N253">
        <v>5592.53</v>
      </c>
      <c r="O253">
        <f t="shared" si="44"/>
        <v>0.013135821971659396</v>
      </c>
      <c r="P253">
        <f t="shared" si="45"/>
        <v>0.0002353837119766011</v>
      </c>
      <c r="Q253" s="13">
        <f t="shared" si="39"/>
        <v>0.015342219916837364</v>
      </c>
      <c r="S253">
        <v>16153.82</v>
      </c>
      <c r="T253">
        <f t="shared" si="46"/>
        <v>0.00880481463926113</v>
      </c>
      <c r="U253">
        <f t="shared" si="47"/>
        <v>0.0002909681573998594</v>
      </c>
      <c r="V253" s="13">
        <f t="shared" si="40"/>
        <v>0.01705778876055919</v>
      </c>
    </row>
    <row r="254" spans="2:22" ht="15">
      <c r="B254" s="2">
        <v>252</v>
      </c>
      <c r="C254" s="1">
        <v>39325</v>
      </c>
      <c r="D254">
        <v>13357.74</v>
      </c>
      <c r="E254">
        <f t="shared" si="36"/>
        <v>0.008989532983904062</v>
      </c>
      <c r="F254">
        <f t="shared" si="41"/>
        <v>0.0001649302516651686</v>
      </c>
      <c r="G254" s="13">
        <f t="shared" si="37"/>
        <v>0.012842517341439279</v>
      </c>
      <c r="I254">
        <v>6303.3</v>
      </c>
      <c r="J254">
        <f t="shared" si="42"/>
        <v>0.014697359948486829</v>
      </c>
      <c r="K254">
        <f t="shared" si="43"/>
        <v>0.0002889914493819668</v>
      </c>
      <c r="L254" s="13">
        <f t="shared" si="38"/>
        <v>0.016999748509374097</v>
      </c>
      <c r="N254">
        <v>5662.7</v>
      </c>
      <c r="O254">
        <f t="shared" si="44"/>
        <v>0.012547094070125699</v>
      </c>
      <c r="P254">
        <f t="shared" si="45"/>
        <v>0.00023161367839027284</v>
      </c>
      <c r="Q254" s="13">
        <f t="shared" si="39"/>
        <v>0.015218859299903947</v>
      </c>
      <c r="S254">
        <v>16569.09</v>
      </c>
      <c r="T254">
        <f t="shared" si="46"/>
        <v>0.025707232097423423</v>
      </c>
      <c r="U254">
        <f t="shared" si="47"/>
        <v>0.00027816155360577263</v>
      </c>
      <c r="V254" s="13">
        <f t="shared" si="40"/>
        <v>0.016678175967586282</v>
      </c>
    </row>
    <row r="255" spans="2:22" ht="15">
      <c r="B255" s="2">
        <v>253</v>
      </c>
      <c r="C255" s="1">
        <v>39329</v>
      </c>
      <c r="D255">
        <v>13448.86</v>
      </c>
      <c r="E255">
        <f t="shared" si="36"/>
        <v>0.0068215132200507575</v>
      </c>
      <c r="F255">
        <f t="shared" si="41"/>
        <v>0.00015988313876138044</v>
      </c>
      <c r="G255" s="13">
        <f t="shared" si="37"/>
        <v>0.012644490450839862</v>
      </c>
      <c r="I255">
        <v>6376.8</v>
      </c>
      <c r="J255">
        <f t="shared" si="42"/>
        <v>0.01166055875493789</v>
      </c>
      <c r="K255">
        <f t="shared" si="43"/>
        <v>0.0002846127057863719</v>
      </c>
      <c r="L255" s="13">
        <f t="shared" si="38"/>
        <v>0.016870468451894625</v>
      </c>
      <c r="N255">
        <v>5672.72</v>
      </c>
      <c r="O255">
        <f t="shared" si="44"/>
        <v>0.0017694739258658303</v>
      </c>
      <c r="P255">
        <f t="shared" si="45"/>
        <v>0.00022716263186313147</v>
      </c>
      <c r="Q255" s="13">
        <f t="shared" si="39"/>
        <v>0.015071915334924472</v>
      </c>
      <c r="S255">
        <v>16420.47</v>
      </c>
      <c r="T255">
        <f t="shared" si="46"/>
        <v>-0.00896971408810013</v>
      </c>
      <c r="U255">
        <f t="shared" si="47"/>
        <v>0.0003011235673160741</v>
      </c>
      <c r="V255" s="13">
        <f t="shared" si="40"/>
        <v>0.017352912358335533</v>
      </c>
    </row>
    <row r="256" spans="2:22" ht="15">
      <c r="B256" s="2">
        <v>254</v>
      </c>
      <c r="C256" s="1">
        <v>39330</v>
      </c>
      <c r="D256">
        <v>13305.47</v>
      </c>
      <c r="E256">
        <f t="shared" si="36"/>
        <v>-0.010661870225431839</v>
      </c>
      <c r="F256">
        <f t="shared" si="41"/>
        <v>0.00015308213299237725</v>
      </c>
      <c r="G256" s="13">
        <f t="shared" si="37"/>
        <v>0.012372636460850907</v>
      </c>
      <c r="I256">
        <v>6270.7</v>
      </c>
      <c r="J256">
        <f t="shared" si="42"/>
        <v>-0.016638439342617044</v>
      </c>
      <c r="K256">
        <f t="shared" si="43"/>
        <v>0.0002756940612678311</v>
      </c>
      <c r="L256" s="13">
        <f t="shared" si="38"/>
        <v>0.016604037498988946</v>
      </c>
      <c r="N256">
        <v>5551.55</v>
      </c>
      <c r="O256">
        <f t="shared" si="44"/>
        <v>-0.02136012353861993</v>
      </c>
      <c r="P256">
        <f t="shared" si="45"/>
        <v>0.00021372073622980272</v>
      </c>
      <c r="Q256" s="13">
        <f t="shared" si="39"/>
        <v>0.014619190683133</v>
      </c>
      <c r="S256">
        <v>16158.45</v>
      </c>
      <c r="T256">
        <f t="shared" si="46"/>
        <v>-0.01595691231736975</v>
      </c>
      <c r="U256">
        <f t="shared" si="47"/>
        <v>0.0002878834995264454</v>
      </c>
      <c r="V256" s="13">
        <f t="shared" si="40"/>
        <v>0.016967129973170045</v>
      </c>
    </row>
    <row r="257" spans="2:22" ht="15">
      <c r="B257" s="2">
        <v>255</v>
      </c>
      <c r="C257" s="1">
        <v>39331</v>
      </c>
      <c r="D257">
        <v>13363.35</v>
      </c>
      <c r="E257">
        <f t="shared" si="36"/>
        <v>0.004350090601835262</v>
      </c>
      <c r="F257">
        <f t="shared" si="41"/>
        <v>0.0001507177336150716</v>
      </c>
      <c r="G257" s="13">
        <f t="shared" si="37"/>
        <v>0.01227671509871723</v>
      </c>
      <c r="I257">
        <v>6313.3</v>
      </c>
      <c r="J257">
        <f t="shared" si="42"/>
        <v>0.006793499928237735</v>
      </c>
      <c r="K257">
        <f t="shared" si="43"/>
        <v>0.000275762677417238</v>
      </c>
      <c r="L257" s="13">
        <f t="shared" si="38"/>
        <v>0.016606103619369535</v>
      </c>
      <c r="N257">
        <v>5576.62</v>
      </c>
      <c r="O257">
        <f t="shared" si="44"/>
        <v>0.004515855932127011</v>
      </c>
      <c r="P257">
        <f t="shared" si="45"/>
        <v>0.00022827278471112088</v>
      </c>
      <c r="Q257" s="13">
        <f t="shared" si="39"/>
        <v>0.015108698974799944</v>
      </c>
      <c r="S257">
        <v>16257</v>
      </c>
      <c r="T257">
        <f t="shared" si="46"/>
        <v>0.006098976077532144</v>
      </c>
      <c r="U257">
        <f t="shared" si="47"/>
        <v>0.0002858878725971122</v>
      </c>
      <c r="V257" s="13">
        <f t="shared" si="40"/>
        <v>0.016908219084135152</v>
      </c>
    </row>
    <row r="258" spans="2:22" ht="15">
      <c r="B258" s="2">
        <v>256</v>
      </c>
      <c r="C258" s="1">
        <v>39332</v>
      </c>
      <c r="D258">
        <v>13113.38</v>
      </c>
      <c r="E258">
        <f t="shared" si="36"/>
        <v>-0.018705638930358117</v>
      </c>
      <c r="F258">
        <f t="shared" si="41"/>
        <v>0.00014281006689281783</v>
      </c>
      <c r="G258" s="13">
        <f t="shared" si="37"/>
        <v>0.011950316602200037</v>
      </c>
      <c r="I258">
        <v>6191.2</v>
      </c>
      <c r="J258">
        <f t="shared" si="42"/>
        <v>-0.0193401232319073</v>
      </c>
      <c r="K258">
        <f t="shared" si="43"/>
        <v>0.0002619860152487017</v>
      </c>
      <c r="L258" s="13">
        <f t="shared" si="38"/>
        <v>0.01618598206006363</v>
      </c>
      <c r="N258">
        <v>5430.1</v>
      </c>
      <c r="O258">
        <f t="shared" si="44"/>
        <v>-0.02627397957902807</v>
      </c>
      <c r="P258">
        <f t="shared" si="45"/>
        <v>0.0002157999949164372</v>
      </c>
      <c r="Q258" s="13">
        <f t="shared" si="39"/>
        <v>0.01469013256973664</v>
      </c>
      <c r="S258">
        <v>16122.16</v>
      </c>
      <c r="T258">
        <f t="shared" si="46"/>
        <v>-0.008294273236144439</v>
      </c>
      <c r="U258">
        <f t="shared" si="47"/>
        <v>0.000270966450792944</v>
      </c>
      <c r="V258" s="13">
        <f t="shared" si="40"/>
        <v>0.01646105861701926</v>
      </c>
    </row>
    <row r="259" spans="2:22" ht="15">
      <c r="B259" s="2">
        <v>257</v>
      </c>
      <c r="C259" s="1">
        <v>39335</v>
      </c>
      <c r="D259">
        <v>13127.85</v>
      </c>
      <c r="E259">
        <f aca="true" t="shared" si="48" ref="E259:E322">(D259-D258)/D258</f>
        <v>0.0011034531143001396</v>
      </c>
      <c r="F259">
        <f t="shared" si="41"/>
        <v>0.0001552355185468245</v>
      </c>
      <c r="G259" s="13">
        <f t="shared" si="37"/>
        <v>0.012459354660126844</v>
      </c>
      <c r="I259">
        <v>6134.1</v>
      </c>
      <c r="J259">
        <f t="shared" si="42"/>
        <v>-0.009222767799457207</v>
      </c>
      <c r="K259">
        <f t="shared" si="43"/>
        <v>0.0002687092763313012</v>
      </c>
      <c r="L259" s="13">
        <f t="shared" si="38"/>
        <v>0.01639235420344806</v>
      </c>
      <c r="N259">
        <v>5386.43</v>
      </c>
      <c r="O259">
        <f t="shared" si="44"/>
        <v>-0.00804220916741866</v>
      </c>
      <c r="P259">
        <f t="shared" si="45"/>
        <v>0.00024427131539660207</v>
      </c>
      <c r="Q259" s="13">
        <f t="shared" si="39"/>
        <v>0.015629181533164237</v>
      </c>
      <c r="S259">
        <v>15764.97</v>
      </c>
      <c r="T259">
        <f t="shared" si="46"/>
        <v>-0.02215521989609336</v>
      </c>
      <c r="U259">
        <f t="shared" si="47"/>
        <v>0.0002588361618563167</v>
      </c>
      <c r="V259" s="13">
        <f t="shared" si="40"/>
        <v>0.01608838593073639</v>
      </c>
    </row>
    <row r="260" spans="2:22" ht="15">
      <c r="B260" s="2">
        <v>258</v>
      </c>
      <c r="C260" s="1">
        <v>39336</v>
      </c>
      <c r="D260">
        <v>13308.39</v>
      </c>
      <c r="E260">
        <f t="shared" si="48"/>
        <v>0.013752442326808964</v>
      </c>
      <c r="F260">
        <f t="shared" si="41"/>
        <v>0.00014599444396054255</v>
      </c>
      <c r="G260" s="13">
        <f aca="true" t="shared" si="49" ref="G260:G323">SQRT(F260)</f>
        <v>0.0120828160608586</v>
      </c>
      <c r="I260">
        <v>6280.7</v>
      </c>
      <c r="J260">
        <f t="shared" si="42"/>
        <v>0.023899186514729047</v>
      </c>
      <c r="K260">
        <f t="shared" si="43"/>
        <v>0.0002576902865043854</v>
      </c>
      <c r="L260" s="13">
        <f aca="true" t="shared" si="50" ref="L260:L323">SQRT(K260)</f>
        <v>0.016052734549116092</v>
      </c>
      <c r="N260">
        <v>5478.94</v>
      </c>
      <c r="O260">
        <f t="shared" si="44"/>
        <v>0.017174640717506642</v>
      </c>
      <c r="P260">
        <f t="shared" si="45"/>
        <v>0.00023349566417035672</v>
      </c>
      <c r="Q260" s="13">
        <f aca="true" t="shared" si="51" ref="Q260:Q323">SQRT(P260)</f>
        <v>0.015280564916597707</v>
      </c>
      <c r="S260">
        <v>15877.67</v>
      </c>
      <c r="T260">
        <f t="shared" si="46"/>
        <v>0.007148760828596612</v>
      </c>
      <c r="U260">
        <f t="shared" si="47"/>
        <v>0.00027275721826359274</v>
      </c>
      <c r="V260" s="13">
        <f aca="true" t="shared" si="52" ref="V260:V323">SQRT(U260)</f>
        <v>0.0165153630981457</v>
      </c>
    </row>
    <row r="261" spans="2:22" ht="15">
      <c r="B261" s="2">
        <v>259</v>
      </c>
      <c r="C261" s="1">
        <v>39337</v>
      </c>
      <c r="D261">
        <v>13291.65</v>
      </c>
      <c r="E261">
        <f t="shared" si="48"/>
        <v>-0.001257853128740575</v>
      </c>
      <c r="F261">
        <f aca="true" t="shared" si="53" ref="F261:F324">$A$2*F260+(1-$A$2)*E260*E260</f>
        <v>0.00014858255752004242</v>
      </c>
      <c r="G261" s="13">
        <f t="shared" si="49"/>
        <v>0.012189444512365706</v>
      </c>
      <c r="I261">
        <v>6306.2</v>
      </c>
      <c r="J261">
        <f aca="true" t="shared" si="54" ref="J261:J324">(I261-I260)/I260</f>
        <v>0.004060057000015922</v>
      </c>
      <c r="K261">
        <f aca="true" t="shared" si="55" ref="K261:K324">$A$2*K260+(1-$A$2)*J260*J260</f>
        <v>0.0002764991362780707</v>
      </c>
      <c r="L261" s="13">
        <f t="shared" si="50"/>
        <v>0.016628263176834517</v>
      </c>
      <c r="N261">
        <v>5508.01</v>
      </c>
      <c r="O261">
        <f aca="true" t="shared" si="56" ref="O261:O324">(N261-N260)/N260</f>
        <v>0.005305770824283643</v>
      </c>
      <c r="P261">
        <f aca="true" t="shared" si="57" ref="P261:P324">$A$2*P260+(1-$A$2)*O260*O260</f>
        <v>0.00023718402134666154</v>
      </c>
      <c r="Q261" s="13">
        <f t="shared" si="51"/>
        <v>0.015400779894104764</v>
      </c>
      <c r="S261">
        <v>15797.6</v>
      </c>
      <c r="T261">
        <f aca="true" t="shared" si="58" ref="T261:T324">(S261-S260)/S260</f>
        <v>-0.005042931362095301</v>
      </c>
      <c r="U261">
        <f aca="true" t="shared" si="59" ref="U261:U324">$A$2*U260+(1-$A$2)*T260*T260</f>
        <v>0.0002594580720508458</v>
      </c>
      <c r="V261" s="13">
        <f t="shared" si="52"/>
        <v>0.01610770225857325</v>
      </c>
    </row>
    <row r="262" spans="2:22" ht="15">
      <c r="B262" s="2">
        <v>260</v>
      </c>
      <c r="C262" s="1">
        <v>39338</v>
      </c>
      <c r="D262">
        <v>13424.88</v>
      </c>
      <c r="E262">
        <f t="shared" si="48"/>
        <v>0.010023586236471737</v>
      </c>
      <c r="F262">
        <f t="shared" si="53"/>
        <v>0.0001397625357384488</v>
      </c>
      <c r="G262" s="13">
        <f t="shared" si="49"/>
        <v>0.01182212061089079</v>
      </c>
      <c r="I262">
        <v>6363.9</v>
      </c>
      <c r="J262">
        <f t="shared" si="54"/>
        <v>0.00914972566680407</v>
      </c>
      <c r="K262">
        <f t="shared" si="55"/>
        <v>0.00026089823187198913</v>
      </c>
      <c r="L262" s="13">
        <f t="shared" si="50"/>
        <v>0.016152344469828186</v>
      </c>
      <c r="N262">
        <v>5565.97</v>
      </c>
      <c r="O262">
        <f t="shared" si="56"/>
        <v>0.010522856712315343</v>
      </c>
      <c r="P262">
        <f t="shared" si="57"/>
        <v>0.00022464205230825101</v>
      </c>
      <c r="Q262" s="13">
        <f t="shared" si="51"/>
        <v>0.014988063661068798</v>
      </c>
      <c r="S262">
        <v>15821.19</v>
      </c>
      <c r="T262">
        <f t="shared" si="58"/>
        <v>0.0014932647997164218</v>
      </c>
      <c r="U262">
        <f t="shared" si="59"/>
        <v>0.0002454164571311633</v>
      </c>
      <c r="V262" s="13">
        <f t="shared" si="52"/>
        <v>0.01566577342907663</v>
      </c>
    </row>
    <row r="263" spans="2:22" ht="15">
      <c r="B263" s="2">
        <v>261</v>
      </c>
      <c r="C263" s="1">
        <v>39339</v>
      </c>
      <c r="D263">
        <v>13442.52</v>
      </c>
      <c r="E263">
        <f t="shared" si="48"/>
        <v>0.0013139782255037838</v>
      </c>
      <c r="F263">
        <f t="shared" si="53"/>
        <v>0.000137405120456541</v>
      </c>
      <c r="G263" s="13">
        <f t="shared" si="49"/>
        <v>0.01172199302407833</v>
      </c>
      <c r="I263">
        <v>6289.3</v>
      </c>
      <c r="J263">
        <f t="shared" si="54"/>
        <v>-0.011722371501751986</v>
      </c>
      <c r="K263">
        <f t="shared" si="55"/>
        <v>0.00025026738674633616</v>
      </c>
      <c r="L263" s="13">
        <f t="shared" si="50"/>
        <v>0.015819841552504127</v>
      </c>
      <c r="N263">
        <v>5538.92</v>
      </c>
      <c r="O263">
        <f t="shared" si="56"/>
        <v>-0.00485988965086053</v>
      </c>
      <c r="P263">
        <f t="shared" si="57"/>
        <v>0.00021780735997303116</v>
      </c>
      <c r="Q263" s="13">
        <f t="shared" si="51"/>
        <v>0.014758298003937688</v>
      </c>
      <c r="S263">
        <v>16127.42</v>
      </c>
      <c r="T263">
        <f t="shared" si="58"/>
        <v>0.019355686898393835</v>
      </c>
      <c r="U263">
        <f t="shared" si="59"/>
        <v>0.00023082526008901783</v>
      </c>
      <c r="V263" s="13">
        <f t="shared" si="52"/>
        <v>0.015192934545011963</v>
      </c>
    </row>
    <row r="264" spans="2:22" ht="15">
      <c r="B264" s="2">
        <v>262</v>
      </c>
      <c r="C264" s="1">
        <v>39343</v>
      </c>
      <c r="D264">
        <v>13739.39</v>
      </c>
      <c r="E264">
        <f t="shared" si="48"/>
        <v>0.022084400841508808</v>
      </c>
      <c r="F264">
        <f t="shared" si="53"/>
        <v>0.00012926440555577443</v>
      </c>
      <c r="G264" s="13">
        <f t="shared" si="49"/>
        <v>0.011369450538868377</v>
      </c>
      <c r="I264">
        <v>6283.3</v>
      </c>
      <c r="J264">
        <f t="shared" si="54"/>
        <v>-0.0009540012402016122</v>
      </c>
      <c r="K264">
        <f t="shared" si="55"/>
        <v>0.00024349618315906122</v>
      </c>
      <c r="L264" s="13">
        <f t="shared" si="50"/>
        <v>0.015604364234375626</v>
      </c>
      <c r="N264">
        <v>5549.35</v>
      </c>
      <c r="O264">
        <f t="shared" si="56"/>
        <v>0.001883038570696145</v>
      </c>
      <c r="P264">
        <f t="shared" si="57"/>
        <v>0.00020615603001976175</v>
      </c>
      <c r="Q264" s="13">
        <f t="shared" si="51"/>
        <v>0.014358134628835381</v>
      </c>
      <c r="S264">
        <v>15801.8</v>
      </c>
      <c r="T264">
        <f t="shared" si="58"/>
        <v>-0.02019045823820554</v>
      </c>
      <c r="U264">
        <f t="shared" si="59"/>
        <v>0.00023945430140219606</v>
      </c>
      <c r="V264" s="13">
        <f t="shared" si="52"/>
        <v>0.015474311015427991</v>
      </c>
    </row>
    <row r="265" spans="2:22" ht="15">
      <c r="B265" s="2">
        <v>263</v>
      </c>
      <c r="C265" s="1">
        <v>39344</v>
      </c>
      <c r="D265">
        <v>13815.56</v>
      </c>
      <c r="E265">
        <f t="shared" si="48"/>
        <v>0.00554391424946814</v>
      </c>
      <c r="F265">
        <f t="shared" si="53"/>
        <v>0.00015077178685413408</v>
      </c>
      <c r="G265" s="13">
        <f t="shared" si="49"/>
        <v>0.012278916355042658</v>
      </c>
      <c r="I265">
        <v>6460</v>
      </c>
      <c r="J265">
        <f t="shared" si="54"/>
        <v>0.02812216510432413</v>
      </c>
      <c r="K265">
        <f t="shared" si="55"/>
        <v>0.00022894101927149591</v>
      </c>
      <c r="L265" s="13">
        <f t="shared" si="50"/>
        <v>0.015130797046801465</v>
      </c>
      <c r="N265">
        <v>5730.82</v>
      </c>
      <c r="O265">
        <f t="shared" si="56"/>
        <v>0.032701127159036524</v>
      </c>
      <c r="P265">
        <f t="shared" si="57"/>
        <v>0.0001939994182740998</v>
      </c>
      <c r="Q265" s="13">
        <f t="shared" si="51"/>
        <v>0.013928367394425658</v>
      </c>
      <c r="S265">
        <v>16381.54</v>
      </c>
      <c r="T265">
        <f t="shared" si="58"/>
        <v>0.03668822539204405</v>
      </c>
      <c r="U265">
        <f t="shared" si="59"/>
        <v>0.00024954631955018765</v>
      </c>
      <c r="V265" s="13">
        <f t="shared" si="52"/>
        <v>0.01579703515062835</v>
      </c>
    </row>
    <row r="266" spans="2:22" ht="15">
      <c r="B266" s="2">
        <v>264</v>
      </c>
      <c r="C266" s="1">
        <v>39345</v>
      </c>
      <c r="D266">
        <v>13766.7</v>
      </c>
      <c r="E266">
        <f t="shared" si="48"/>
        <v>-0.003536592074443509</v>
      </c>
      <c r="F266">
        <f t="shared" si="53"/>
        <v>0.00014356957875521337</v>
      </c>
      <c r="G266" s="13">
        <f t="shared" si="49"/>
        <v>0.01198205235989283</v>
      </c>
      <c r="I266">
        <v>6429</v>
      </c>
      <c r="J266">
        <f t="shared" si="54"/>
        <v>-0.004798761609907121</v>
      </c>
      <c r="K266">
        <f t="shared" si="55"/>
        <v>0.00026265592832449815</v>
      </c>
      <c r="L266" s="13">
        <f t="shared" si="50"/>
        <v>0.01620666308419158</v>
      </c>
      <c r="N266">
        <v>5688.76</v>
      </c>
      <c r="O266">
        <f t="shared" si="56"/>
        <v>-0.007339263840078643</v>
      </c>
      <c r="P266">
        <f t="shared" si="57"/>
        <v>0.0002465212762259424</v>
      </c>
      <c r="Q266" s="13">
        <f t="shared" si="51"/>
        <v>0.01570099602655648</v>
      </c>
      <c r="S266">
        <v>16413.79</v>
      </c>
      <c r="T266">
        <f t="shared" si="58"/>
        <v>0.0019686793793501707</v>
      </c>
      <c r="U266">
        <f t="shared" si="59"/>
        <v>0.000315335093322222</v>
      </c>
      <c r="V266" s="13">
        <f t="shared" si="52"/>
        <v>0.017757677024943942</v>
      </c>
    </row>
    <row r="267" spans="2:22" ht="15">
      <c r="B267" s="2">
        <v>265</v>
      </c>
      <c r="C267" s="1">
        <v>39346</v>
      </c>
      <c r="D267">
        <v>13820.19</v>
      </c>
      <c r="E267">
        <f t="shared" si="48"/>
        <v>0.0038854627470635505</v>
      </c>
      <c r="F267">
        <f t="shared" si="53"/>
        <v>0.00013570585303996157</v>
      </c>
      <c r="G267" s="13">
        <f t="shared" si="49"/>
        <v>0.011649285516286464</v>
      </c>
      <c r="I267">
        <v>6456.7</v>
      </c>
      <c r="J267">
        <f t="shared" si="54"/>
        <v>0.004308601648778942</v>
      </c>
      <c r="K267">
        <f t="shared" si="55"/>
        <v>0.00024827825940435135</v>
      </c>
      <c r="L267" s="13">
        <f t="shared" si="50"/>
        <v>0.015756848016159557</v>
      </c>
      <c r="N267">
        <v>5700.65</v>
      </c>
      <c r="O267">
        <f t="shared" si="56"/>
        <v>0.0020900864160202605</v>
      </c>
      <c r="P267">
        <f t="shared" si="57"/>
        <v>0.00023496188727524297</v>
      </c>
      <c r="Q267" s="13">
        <f t="shared" si="51"/>
        <v>0.015328466566334773</v>
      </c>
      <c r="S267">
        <v>16312.61</v>
      </c>
      <c r="T267">
        <f t="shared" si="58"/>
        <v>-0.006164328896616825</v>
      </c>
      <c r="U267">
        <f t="shared" si="59"/>
        <v>0.0002966475296328094</v>
      </c>
      <c r="V267" s="13">
        <f t="shared" si="52"/>
        <v>0.01722345870122518</v>
      </c>
    </row>
    <row r="268" spans="2:22" ht="15">
      <c r="B268" s="2">
        <v>266</v>
      </c>
      <c r="C268" s="1">
        <v>39350</v>
      </c>
      <c r="D268">
        <v>13778.65</v>
      </c>
      <c r="E268">
        <f t="shared" si="48"/>
        <v>-0.003005747388422364</v>
      </c>
      <c r="F268">
        <f t="shared" si="53"/>
        <v>0.00012846931110309297</v>
      </c>
      <c r="G268" s="13">
        <f t="shared" si="49"/>
        <v>0.011334430338711027</v>
      </c>
      <c r="I268">
        <v>6396.9</v>
      </c>
      <c r="J268">
        <f t="shared" si="54"/>
        <v>-0.009261697151795837</v>
      </c>
      <c r="K268">
        <f t="shared" si="55"/>
        <v>0.0002344954067301619</v>
      </c>
      <c r="L268" s="13">
        <f t="shared" si="50"/>
        <v>0.015313242854802568</v>
      </c>
      <c r="N268">
        <v>5641.59</v>
      </c>
      <c r="O268">
        <f t="shared" si="56"/>
        <v>-0.010360222079938164</v>
      </c>
      <c r="P268">
        <f t="shared" si="57"/>
        <v>0.00022112628171231435</v>
      </c>
      <c r="Q268" s="13">
        <f t="shared" si="51"/>
        <v>0.01487031545436459</v>
      </c>
      <c r="S268">
        <v>16401.73</v>
      </c>
      <c r="T268">
        <f t="shared" si="58"/>
        <v>0.00546325817879536</v>
      </c>
      <c r="U268">
        <f t="shared" si="59"/>
        <v>0.0002811286148995807</v>
      </c>
      <c r="V268" s="13">
        <f t="shared" si="52"/>
        <v>0.016766890436201363</v>
      </c>
    </row>
    <row r="269" spans="2:22" ht="15">
      <c r="B269" s="2">
        <v>267</v>
      </c>
      <c r="C269" s="1">
        <v>39351</v>
      </c>
      <c r="D269">
        <v>13878.15</v>
      </c>
      <c r="E269">
        <f t="shared" si="48"/>
        <v>0.007221317037590765</v>
      </c>
      <c r="F269">
        <f t="shared" si="53"/>
        <v>0.00012130322347868787</v>
      </c>
      <c r="G269" s="13">
        <f t="shared" si="49"/>
        <v>0.011013774261291534</v>
      </c>
      <c r="I269">
        <v>6433</v>
      </c>
      <c r="J269">
        <f t="shared" si="54"/>
        <v>0.005643358501774354</v>
      </c>
      <c r="K269">
        <f t="shared" si="55"/>
        <v>0.00022557242437424717</v>
      </c>
      <c r="L269" s="13">
        <f t="shared" si="50"/>
        <v>0.015019068691974452</v>
      </c>
      <c r="N269">
        <v>5690.77</v>
      </c>
      <c r="O269">
        <f t="shared" si="56"/>
        <v>0.0087174005909682</v>
      </c>
      <c r="P269">
        <f t="shared" si="57"/>
        <v>0.00021429875690231378</v>
      </c>
      <c r="Q269" s="13">
        <f t="shared" si="51"/>
        <v>0.014638946577616635</v>
      </c>
      <c r="S269">
        <v>16435.74</v>
      </c>
      <c r="T269">
        <f t="shared" si="58"/>
        <v>0.00207356175232747</v>
      </c>
      <c r="U269">
        <f t="shared" si="59"/>
        <v>0.0002660517294012963</v>
      </c>
      <c r="V269" s="13">
        <f t="shared" si="52"/>
        <v>0.01631109221975329</v>
      </c>
    </row>
    <row r="270" spans="2:22" ht="15">
      <c r="B270" s="2">
        <v>268</v>
      </c>
      <c r="C270" s="1">
        <v>39352</v>
      </c>
      <c r="D270">
        <v>13912.94</v>
      </c>
      <c r="E270">
        <f t="shared" si="48"/>
        <v>0.002506818271887887</v>
      </c>
      <c r="F270">
        <f t="shared" si="53"/>
        <v>0.0001171538752554105</v>
      </c>
      <c r="G270" s="13">
        <f t="shared" si="49"/>
        <v>0.010823764375456927</v>
      </c>
      <c r="I270">
        <v>6486.4</v>
      </c>
      <c r="J270">
        <f t="shared" si="54"/>
        <v>0.008300948235659822</v>
      </c>
      <c r="K270">
        <f t="shared" si="55"/>
        <v>0.00021394892862256526</v>
      </c>
      <c r="L270" s="13">
        <f t="shared" si="50"/>
        <v>0.0146269931504245</v>
      </c>
      <c r="N270">
        <v>5733.37</v>
      </c>
      <c r="O270">
        <f t="shared" si="56"/>
        <v>0.007485805962989095</v>
      </c>
      <c r="P270">
        <f t="shared" si="57"/>
        <v>0.0002060004158719797</v>
      </c>
      <c r="Q270" s="13">
        <f t="shared" si="51"/>
        <v>0.01435271458198691</v>
      </c>
      <c r="S270">
        <v>16832.22</v>
      </c>
      <c r="T270">
        <f t="shared" si="58"/>
        <v>0.024123039181685735</v>
      </c>
      <c r="U270">
        <f t="shared" si="59"/>
        <v>0.0002503466051376614</v>
      </c>
      <c r="V270" s="13">
        <f t="shared" si="52"/>
        <v>0.01582234512130428</v>
      </c>
    </row>
    <row r="271" spans="2:22" ht="15">
      <c r="B271" s="2">
        <v>269</v>
      </c>
      <c r="C271" s="1">
        <v>39353</v>
      </c>
      <c r="D271">
        <v>13895.63</v>
      </c>
      <c r="E271">
        <f t="shared" si="48"/>
        <v>-0.0012441655034810262</v>
      </c>
      <c r="F271">
        <f t="shared" si="53"/>
        <v>0.00011050169101098212</v>
      </c>
      <c r="G271" s="13">
        <f t="shared" si="49"/>
        <v>0.010511978453696627</v>
      </c>
      <c r="I271">
        <v>6466.8</v>
      </c>
      <c r="J271">
        <f t="shared" si="54"/>
        <v>-0.003021706956092664</v>
      </c>
      <c r="K271">
        <f t="shared" si="55"/>
        <v>0.00020524633740187756</v>
      </c>
      <c r="L271" s="13">
        <f t="shared" si="50"/>
        <v>0.014326420955768316</v>
      </c>
      <c r="N271">
        <v>5715.69</v>
      </c>
      <c r="O271">
        <f t="shared" si="56"/>
        <v>-0.0030837012088876683</v>
      </c>
      <c r="P271">
        <f t="shared" si="57"/>
        <v>0.0001970026283745923</v>
      </c>
      <c r="Q271" s="13">
        <f t="shared" si="51"/>
        <v>0.014035762479273874</v>
      </c>
      <c r="S271">
        <v>16785.69</v>
      </c>
      <c r="T271">
        <f t="shared" si="58"/>
        <v>-0.002764341245539951</v>
      </c>
      <c r="U271">
        <f t="shared" si="59"/>
        <v>0.00027024106999107045</v>
      </c>
      <c r="V271" s="13">
        <f t="shared" si="52"/>
        <v>0.01643901061472589</v>
      </c>
    </row>
    <row r="272" spans="2:22" ht="15">
      <c r="B272" s="2">
        <v>270</v>
      </c>
      <c r="C272" s="1">
        <v>39356</v>
      </c>
      <c r="D272">
        <v>14087.55</v>
      </c>
      <c r="E272">
        <f t="shared" si="48"/>
        <v>0.013811536432677043</v>
      </c>
      <c r="F272">
        <f t="shared" si="53"/>
        <v>0.00010396446641832632</v>
      </c>
      <c r="G272" s="13">
        <f t="shared" si="49"/>
        <v>0.01019629670117177</v>
      </c>
      <c r="I272">
        <v>6506.2</v>
      </c>
      <c r="J272">
        <f t="shared" si="54"/>
        <v>0.006092657883342555</v>
      </c>
      <c r="K272">
        <f t="shared" si="55"/>
        <v>0.0001934793999334748</v>
      </c>
      <c r="L272" s="13">
        <f t="shared" si="50"/>
        <v>0.013909687269434737</v>
      </c>
      <c r="N272">
        <v>5773.26</v>
      </c>
      <c r="O272">
        <f t="shared" si="56"/>
        <v>0.010072274738483126</v>
      </c>
      <c r="P272">
        <f t="shared" si="57"/>
        <v>0.00018575302346085845</v>
      </c>
      <c r="Q272" s="13">
        <f t="shared" si="51"/>
        <v>0.013629124090008809</v>
      </c>
      <c r="S272">
        <v>16845.96</v>
      </c>
      <c r="T272">
        <f t="shared" si="58"/>
        <v>0.0035905583863398193</v>
      </c>
      <c r="U272">
        <f t="shared" si="59"/>
        <v>0.0002544851007429138</v>
      </c>
      <c r="V272" s="13">
        <f t="shared" si="52"/>
        <v>0.015952589154833576</v>
      </c>
    </row>
    <row r="273" spans="2:22" ht="15">
      <c r="B273" s="2">
        <v>271</v>
      </c>
      <c r="C273" s="1">
        <v>39357</v>
      </c>
      <c r="D273">
        <v>14047.31</v>
      </c>
      <c r="E273">
        <f t="shared" si="48"/>
        <v>-0.002856422869838956</v>
      </c>
      <c r="F273">
        <f t="shared" si="53"/>
        <v>0.00010917211075109667</v>
      </c>
      <c r="G273" s="13">
        <f t="shared" si="49"/>
        <v>0.01044854586777972</v>
      </c>
      <c r="I273">
        <v>6500.4</v>
      </c>
      <c r="J273">
        <f t="shared" si="54"/>
        <v>-0.0008914573791153334</v>
      </c>
      <c r="K273">
        <f t="shared" si="55"/>
        <v>0.00018409786474247368</v>
      </c>
      <c r="L273" s="13">
        <f t="shared" si="50"/>
        <v>0.013568266828982753</v>
      </c>
      <c r="N273">
        <v>5799.27</v>
      </c>
      <c r="O273">
        <f t="shared" si="56"/>
        <v>0.004505253530934034</v>
      </c>
      <c r="P273">
        <f t="shared" si="57"/>
        <v>0.00018069488515765606</v>
      </c>
      <c r="Q273" s="13">
        <f t="shared" si="51"/>
        <v>0.01344227976042963</v>
      </c>
      <c r="S273">
        <v>17046.78</v>
      </c>
      <c r="T273">
        <f t="shared" si="58"/>
        <v>0.011920959090488148</v>
      </c>
      <c r="U273">
        <f t="shared" si="59"/>
        <v>0.00023998952126988186</v>
      </c>
      <c r="V273" s="13">
        <f t="shared" si="52"/>
        <v>0.015491595181577715</v>
      </c>
    </row>
    <row r="274" spans="2:22" ht="15">
      <c r="B274" s="2">
        <v>272</v>
      </c>
      <c r="C274" s="1">
        <v>39358</v>
      </c>
      <c r="D274">
        <v>13968.05</v>
      </c>
      <c r="E274">
        <f t="shared" si="48"/>
        <v>-0.005642361420086851</v>
      </c>
      <c r="F274">
        <f t="shared" si="53"/>
        <v>0.0001031113332027112</v>
      </c>
      <c r="G274" s="13">
        <f t="shared" si="49"/>
        <v>0.010154375076916905</v>
      </c>
      <c r="I274">
        <v>6535.2</v>
      </c>
      <c r="J274">
        <f t="shared" si="54"/>
        <v>0.005353516706664233</v>
      </c>
      <c r="K274">
        <f t="shared" si="55"/>
        <v>0.000173099674633452</v>
      </c>
      <c r="L274" s="13">
        <f t="shared" si="50"/>
        <v>0.013156734953378517</v>
      </c>
      <c r="N274">
        <v>5806.18</v>
      </c>
      <c r="O274">
        <f t="shared" si="56"/>
        <v>0.0011915292786850507</v>
      </c>
      <c r="P274">
        <f t="shared" si="57"/>
        <v>0.0001710710306108763</v>
      </c>
      <c r="Q274" s="13">
        <f t="shared" si="51"/>
        <v>0.013079412471929933</v>
      </c>
      <c r="S274">
        <v>17199.89</v>
      </c>
      <c r="T274">
        <f t="shared" si="58"/>
        <v>0.008981754912071406</v>
      </c>
      <c r="U274">
        <f t="shared" si="59"/>
        <v>0.00023411670593191447</v>
      </c>
      <c r="V274" s="13">
        <f t="shared" si="52"/>
        <v>0.015300872717982934</v>
      </c>
    </row>
    <row r="275" spans="2:22" ht="15">
      <c r="B275" s="2">
        <v>273</v>
      </c>
      <c r="C275" s="1">
        <v>39359</v>
      </c>
      <c r="D275">
        <v>13974.31</v>
      </c>
      <c r="E275">
        <f t="shared" si="48"/>
        <v>0.00044816563514593795</v>
      </c>
      <c r="F275">
        <f t="shared" si="53"/>
        <v>9.88348277542416E-05</v>
      </c>
      <c r="G275" s="13">
        <f t="shared" si="49"/>
        <v>0.009941570688489903</v>
      </c>
      <c r="I275">
        <v>6547.9</v>
      </c>
      <c r="J275">
        <f t="shared" si="54"/>
        <v>0.001943322316072931</v>
      </c>
      <c r="K275">
        <f t="shared" si="55"/>
        <v>0.00016443330262315688</v>
      </c>
      <c r="L275" s="13">
        <f t="shared" si="50"/>
        <v>0.012823154940308445</v>
      </c>
      <c r="N275">
        <v>5804.39</v>
      </c>
      <c r="O275">
        <f t="shared" si="56"/>
        <v>-0.00030829219900174704</v>
      </c>
      <c r="P275">
        <f t="shared" si="57"/>
        <v>0.00016089195329554155</v>
      </c>
      <c r="Q275" s="13">
        <f t="shared" si="51"/>
        <v>0.012684319189280186</v>
      </c>
      <c r="S275">
        <v>17092.49</v>
      </c>
      <c r="T275">
        <f t="shared" si="58"/>
        <v>-0.0062442259805148646</v>
      </c>
      <c r="U275">
        <f t="shared" si="59"/>
        <v>0.0002249100188540307</v>
      </c>
      <c r="V275" s="13">
        <f t="shared" si="52"/>
        <v>0.014997000328533393</v>
      </c>
    </row>
    <row r="276" spans="2:22" ht="15">
      <c r="B276" s="2">
        <v>274</v>
      </c>
      <c r="C276" s="1">
        <v>39360</v>
      </c>
      <c r="D276">
        <v>14066.01</v>
      </c>
      <c r="E276">
        <f t="shared" si="48"/>
        <v>0.006562041345869723</v>
      </c>
      <c r="F276">
        <f t="shared" si="53"/>
        <v>9.291678923517864E-05</v>
      </c>
      <c r="G276" s="13">
        <f t="shared" si="49"/>
        <v>0.009639335518342467</v>
      </c>
      <c r="I276">
        <v>6595.8</v>
      </c>
      <c r="J276">
        <f t="shared" si="54"/>
        <v>0.007315322469799561</v>
      </c>
      <c r="K276">
        <f t="shared" si="55"/>
        <v>0.0001547938945632163</v>
      </c>
      <c r="L276" s="13">
        <f t="shared" si="50"/>
        <v>0.012441619450988537</v>
      </c>
      <c r="N276">
        <v>5843.24</v>
      </c>
      <c r="O276">
        <f t="shared" si="56"/>
        <v>0.0066932097946553306</v>
      </c>
      <c r="P276">
        <f t="shared" si="57"/>
        <v>0.00015124413874260695</v>
      </c>
      <c r="Q276" s="13">
        <f t="shared" si="51"/>
        <v>0.012298135579940845</v>
      </c>
      <c r="S276">
        <v>17065.04</v>
      </c>
      <c r="T276">
        <f t="shared" si="58"/>
        <v>-0.0016059684691932378</v>
      </c>
      <c r="U276">
        <f t="shared" si="59"/>
        <v>0.00021375483920853307</v>
      </c>
      <c r="V276" s="13">
        <f t="shared" si="52"/>
        <v>0.01462035701371663</v>
      </c>
    </row>
    <row r="277" spans="2:22" ht="15">
      <c r="B277" s="2">
        <v>275</v>
      </c>
      <c r="C277" s="1">
        <v>39364</v>
      </c>
      <c r="D277">
        <v>14164.53</v>
      </c>
      <c r="E277">
        <f t="shared" si="48"/>
        <v>0.007004118438704397</v>
      </c>
      <c r="F277">
        <f t="shared" si="53"/>
        <v>8.992540507856214E-05</v>
      </c>
      <c r="G277" s="13">
        <f t="shared" si="49"/>
        <v>0.009482900667968749</v>
      </c>
      <c r="I277">
        <v>6615.4</v>
      </c>
      <c r="J277">
        <f t="shared" si="54"/>
        <v>0.0029715879802297606</v>
      </c>
      <c r="K277">
        <f t="shared" si="55"/>
        <v>0.00014871709745965258</v>
      </c>
      <c r="L277" s="13">
        <f t="shared" si="50"/>
        <v>0.012194961970406164</v>
      </c>
      <c r="N277">
        <v>5861.93</v>
      </c>
      <c r="O277">
        <f t="shared" si="56"/>
        <v>0.0031985679177991165</v>
      </c>
      <c r="P277">
        <f t="shared" si="57"/>
        <v>0.00014485743385936673</v>
      </c>
      <c r="Q277" s="13">
        <f t="shared" si="51"/>
        <v>0.012035673386203479</v>
      </c>
      <c r="S277">
        <v>17159.9</v>
      </c>
      <c r="T277">
        <f t="shared" si="58"/>
        <v>0.005558732941733543</v>
      </c>
      <c r="U277">
        <f t="shared" si="59"/>
        <v>0.00020108429693946363</v>
      </c>
      <c r="V277" s="13">
        <f t="shared" si="52"/>
        <v>0.014180419490955254</v>
      </c>
    </row>
    <row r="278" spans="2:22" ht="15">
      <c r="B278" s="2">
        <v>276</v>
      </c>
      <c r="C278" s="1">
        <v>39365</v>
      </c>
      <c r="D278">
        <v>14078.69</v>
      </c>
      <c r="E278">
        <f t="shared" si="48"/>
        <v>-0.006060208139627658</v>
      </c>
      <c r="F278">
        <f t="shared" si="53"/>
        <v>8.747334128005234E-05</v>
      </c>
      <c r="G278" s="13">
        <f t="shared" si="49"/>
        <v>0.009352718389861438</v>
      </c>
      <c r="I278">
        <v>6633</v>
      </c>
      <c r="J278">
        <f t="shared" si="54"/>
        <v>0.0026604589291653363</v>
      </c>
      <c r="K278">
        <f t="shared" si="55"/>
        <v>0.00014032389171952816</v>
      </c>
      <c r="L278" s="13">
        <f t="shared" si="50"/>
        <v>0.011845838582368417</v>
      </c>
      <c r="N278">
        <v>5838.49</v>
      </c>
      <c r="O278">
        <f t="shared" si="56"/>
        <v>-0.003998683027603624</v>
      </c>
      <c r="P278">
        <f t="shared" si="57"/>
        <v>0.00013677983803129113</v>
      </c>
      <c r="Q278" s="13">
        <f t="shared" si="51"/>
        <v>0.011695291276034605</v>
      </c>
      <c r="S278">
        <v>17177.89</v>
      </c>
      <c r="T278">
        <f t="shared" si="58"/>
        <v>0.0010483744077761502</v>
      </c>
      <c r="U278">
        <f t="shared" si="59"/>
        <v>0.00019087320983814663</v>
      </c>
      <c r="V278" s="13">
        <f t="shared" si="52"/>
        <v>0.013815687092509972</v>
      </c>
    </row>
    <row r="279" spans="2:22" ht="15">
      <c r="B279" s="2">
        <v>277</v>
      </c>
      <c r="C279" s="1">
        <v>39366</v>
      </c>
      <c r="D279">
        <v>14015.12</v>
      </c>
      <c r="E279">
        <f t="shared" si="48"/>
        <v>-0.004515334878458131</v>
      </c>
      <c r="F279">
        <f t="shared" si="53"/>
        <v>8.442850816498576E-05</v>
      </c>
      <c r="G279" s="13">
        <f t="shared" si="49"/>
        <v>0.009188498689393483</v>
      </c>
      <c r="I279">
        <v>6724.5</v>
      </c>
      <c r="J279">
        <f t="shared" si="54"/>
        <v>0.013794663048394391</v>
      </c>
      <c r="K279">
        <f t="shared" si="55"/>
        <v>0.000132329140719183</v>
      </c>
      <c r="L279" s="13">
        <f t="shared" si="50"/>
        <v>0.011503440386214162</v>
      </c>
      <c r="N279">
        <v>5862.83</v>
      </c>
      <c r="O279">
        <f t="shared" si="56"/>
        <v>0.004168886133229678</v>
      </c>
      <c r="P279">
        <f t="shared" si="57"/>
        <v>0.00012953241570672836</v>
      </c>
      <c r="Q279" s="13">
        <f t="shared" si="51"/>
        <v>0.0113812308520093</v>
      </c>
      <c r="S279">
        <v>17458.98</v>
      </c>
      <c r="T279">
        <f t="shared" si="58"/>
        <v>0.016363476538736724</v>
      </c>
      <c r="U279">
        <f t="shared" si="59"/>
        <v>0.00017948676258179062</v>
      </c>
      <c r="V279" s="13">
        <f t="shared" si="52"/>
        <v>0.013397266981806051</v>
      </c>
    </row>
    <row r="280" spans="2:22" ht="15">
      <c r="B280" s="2">
        <v>278</v>
      </c>
      <c r="C280" s="1">
        <v>39367</v>
      </c>
      <c r="D280">
        <v>14093.08</v>
      </c>
      <c r="E280">
        <f t="shared" si="48"/>
        <v>0.005562563859602994</v>
      </c>
      <c r="F280">
        <f t="shared" si="53"/>
        <v>8.058609261896384E-05</v>
      </c>
      <c r="G280" s="13">
        <f t="shared" si="49"/>
        <v>0.00897697569446213</v>
      </c>
      <c r="I280">
        <v>6730.7</v>
      </c>
      <c r="J280">
        <f t="shared" si="54"/>
        <v>0.0009220016358093268</v>
      </c>
      <c r="K280">
        <f t="shared" si="55"/>
        <v>0.0001358069559931563</v>
      </c>
      <c r="L280" s="13">
        <f t="shared" si="50"/>
        <v>0.011653624157023269</v>
      </c>
      <c r="N280">
        <v>5843.95</v>
      </c>
      <c r="O280">
        <f t="shared" si="56"/>
        <v>-0.0032202878132233255</v>
      </c>
      <c r="P280">
        <f t="shared" si="57"/>
        <v>0.00012280324745983474</v>
      </c>
      <c r="Q280" s="13">
        <f t="shared" si="51"/>
        <v>0.011081662666758753</v>
      </c>
      <c r="S280">
        <v>17331.17</v>
      </c>
      <c r="T280">
        <f t="shared" si="58"/>
        <v>-0.007320588029770429</v>
      </c>
      <c r="U280">
        <f t="shared" si="59"/>
        <v>0.00018478335869291044</v>
      </c>
      <c r="V280" s="13">
        <f t="shared" si="52"/>
        <v>0.01359350428303572</v>
      </c>
    </row>
    <row r="281" spans="2:22" ht="15">
      <c r="B281" s="2">
        <v>279</v>
      </c>
      <c r="C281" s="1">
        <v>39370</v>
      </c>
      <c r="D281">
        <v>13984.8</v>
      </c>
      <c r="E281">
        <f t="shared" si="48"/>
        <v>-0.0076832033877619835</v>
      </c>
      <c r="F281">
        <f t="shared" si="53"/>
        <v>7.760745406335569E-05</v>
      </c>
      <c r="G281" s="13">
        <f t="shared" si="49"/>
        <v>0.008809509297535004</v>
      </c>
      <c r="I281">
        <v>6644.5</v>
      </c>
      <c r="J281">
        <f t="shared" si="54"/>
        <v>-0.012806988871885513</v>
      </c>
      <c r="K281">
        <f t="shared" si="55"/>
        <v>0.00012770954385455302</v>
      </c>
      <c r="L281" s="13">
        <f t="shared" si="50"/>
        <v>0.011300864739238012</v>
      </c>
      <c r="N281">
        <v>5807.44</v>
      </c>
      <c r="O281">
        <f t="shared" si="56"/>
        <v>-0.006247486717032182</v>
      </c>
      <c r="P281">
        <f t="shared" si="57"/>
        <v>0.00011605726782824433</v>
      </c>
      <c r="Q281" s="13">
        <f t="shared" si="51"/>
        <v>0.010772987878404224</v>
      </c>
      <c r="S281">
        <v>17358.15</v>
      </c>
      <c r="T281">
        <f t="shared" si="58"/>
        <v>0.0015567327537611832</v>
      </c>
      <c r="U281">
        <f t="shared" si="59"/>
        <v>0.0001769118177174329</v>
      </c>
      <c r="V281" s="13">
        <f t="shared" si="52"/>
        <v>0.013300820189651197</v>
      </c>
    </row>
    <row r="282" spans="2:22" ht="15">
      <c r="B282" s="2">
        <v>280</v>
      </c>
      <c r="C282" s="1">
        <v>39371</v>
      </c>
      <c r="D282">
        <v>13912.94</v>
      </c>
      <c r="E282">
        <f t="shared" si="48"/>
        <v>-0.005138436016246122</v>
      </c>
      <c r="F282">
        <f t="shared" si="53"/>
        <v>7.649290367741737E-05</v>
      </c>
      <c r="G282" s="13">
        <f t="shared" si="49"/>
        <v>0.008746022163098912</v>
      </c>
      <c r="I282">
        <v>6614.3</v>
      </c>
      <c r="J282">
        <f t="shared" si="54"/>
        <v>-0.004545112499059345</v>
      </c>
      <c r="K282">
        <f t="shared" si="55"/>
        <v>0.0001298881090611558</v>
      </c>
      <c r="L282" s="13">
        <f t="shared" si="50"/>
        <v>0.011396846452469024</v>
      </c>
      <c r="N282">
        <v>5774.36</v>
      </c>
      <c r="O282">
        <f t="shared" si="56"/>
        <v>-0.005696141501246665</v>
      </c>
      <c r="P282">
        <f t="shared" si="57"/>
        <v>0.00011143569717531927</v>
      </c>
      <c r="Q282" s="13">
        <f t="shared" si="51"/>
        <v>0.010556310774854976</v>
      </c>
      <c r="S282">
        <v>17137.92</v>
      </c>
      <c r="T282">
        <f t="shared" si="58"/>
        <v>-0.012687411964984931</v>
      </c>
      <c r="U282">
        <f t="shared" si="59"/>
        <v>0.00016644251366638492</v>
      </c>
      <c r="V282" s="13">
        <f t="shared" si="52"/>
        <v>0.012901260158076997</v>
      </c>
    </row>
    <row r="283" spans="2:22" ht="15">
      <c r="B283" s="2">
        <v>281</v>
      </c>
      <c r="C283" s="1">
        <v>39372</v>
      </c>
      <c r="D283">
        <v>13892.54</v>
      </c>
      <c r="E283">
        <f t="shared" si="48"/>
        <v>-0.001466260905315457</v>
      </c>
      <c r="F283">
        <f t="shared" si="53"/>
        <v>7.348754093835564E-05</v>
      </c>
      <c r="G283" s="13">
        <f t="shared" si="49"/>
        <v>0.008572487441714665</v>
      </c>
      <c r="I283">
        <v>6677.7</v>
      </c>
      <c r="J283">
        <f t="shared" si="54"/>
        <v>0.009585292472370414</v>
      </c>
      <c r="K283">
        <f t="shared" si="55"/>
        <v>0.00012333430537523276</v>
      </c>
      <c r="L283" s="13">
        <f t="shared" si="50"/>
        <v>0.011105597929658392</v>
      </c>
      <c r="N283">
        <v>5818.8</v>
      </c>
      <c r="O283">
        <f t="shared" si="56"/>
        <v>0.007696090995365809</v>
      </c>
      <c r="P283">
        <f t="shared" si="57"/>
        <v>0.00010669631702493358</v>
      </c>
      <c r="Q283" s="13">
        <f t="shared" si="51"/>
        <v>0.010329390931944321</v>
      </c>
      <c r="S283">
        <v>16955.31</v>
      </c>
      <c r="T283">
        <f t="shared" si="58"/>
        <v>-0.01065531873179458</v>
      </c>
      <c r="U283">
        <f t="shared" si="59"/>
        <v>0.0001661141881885564</v>
      </c>
      <c r="V283" s="13">
        <f t="shared" si="52"/>
        <v>0.012888529326054094</v>
      </c>
    </row>
    <row r="284" spans="2:22" ht="15">
      <c r="B284" s="2">
        <v>282</v>
      </c>
      <c r="C284" s="1">
        <v>39373</v>
      </c>
      <c r="D284">
        <v>13888.96</v>
      </c>
      <c r="E284">
        <f t="shared" si="48"/>
        <v>-0.00025769225785937964</v>
      </c>
      <c r="F284">
        <f t="shared" si="53"/>
        <v>6.92072837446017E-05</v>
      </c>
      <c r="G284" s="13">
        <f t="shared" si="49"/>
        <v>0.008319091521590665</v>
      </c>
      <c r="I284">
        <v>6609.4</v>
      </c>
      <c r="J284">
        <f t="shared" si="54"/>
        <v>-0.010228072539946417</v>
      </c>
      <c r="K284">
        <f t="shared" si="55"/>
        <v>0.00012144691695957164</v>
      </c>
      <c r="L284" s="13">
        <f t="shared" si="50"/>
        <v>0.011020295683854025</v>
      </c>
      <c r="N284">
        <v>5767.24</v>
      </c>
      <c r="O284">
        <f t="shared" si="56"/>
        <v>-0.00886093352581295</v>
      </c>
      <c r="P284">
        <f t="shared" si="57"/>
        <v>0.00010384832699997461</v>
      </c>
      <c r="Q284" s="13">
        <f t="shared" si="51"/>
        <v>0.010190599933270593</v>
      </c>
      <c r="S284">
        <v>17106.09</v>
      </c>
      <c r="T284">
        <f t="shared" si="58"/>
        <v>0.008892789338561125</v>
      </c>
      <c r="U284">
        <f t="shared" si="59"/>
        <v>0.00016295948593381097</v>
      </c>
      <c r="V284" s="13">
        <f t="shared" si="52"/>
        <v>0.012765558582914066</v>
      </c>
    </row>
    <row r="285" spans="2:22" ht="15">
      <c r="B285" s="2">
        <v>283</v>
      </c>
      <c r="C285" s="1">
        <v>39374</v>
      </c>
      <c r="D285">
        <v>13522.02</v>
      </c>
      <c r="E285">
        <f t="shared" si="48"/>
        <v>-0.02641954473193088</v>
      </c>
      <c r="F285">
        <f t="shared" si="53"/>
        <v>6.505883103791124E-05</v>
      </c>
      <c r="G285" s="13">
        <f t="shared" si="49"/>
        <v>0.00806590546919013</v>
      </c>
      <c r="I285">
        <v>6527.9</v>
      </c>
      <c r="J285">
        <f t="shared" si="54"/>
        <v>-0.012330922625351773</v>
      </c>
      <c r="K285">
        <f t="shared" si="55"/>
        <v>0.00012043691001494171</v>
      </c>
      <c r="L285" s="13">
        <f t="shared" si="50"/>
        <v>0.010974375153736166</v>
      </c>
      <c r="N285">
        <v>5740.48</v>
      </c>
      <c r="O285">
        <f t="shared" si="56"/>
        <v>-0.004640001109716297</v>
      </c>
      <c r="P285">
        <f t="shared" si="57"/>
        <v>0.00010232839595690869</v>
      </c>
      <c r="Q285" s="13">
        <f t="shared" si="51"/>
        <v>0.0101157498959251</v>
      </c>
      <c r="S285">
        <v>16814.37</v>
      </c>
      <c r="T285">
        <f t="shared" si="58"/>
        <v>-0.017053575656389108</v>
      </c>
      <c r="U285">
        <f t="shared" si="59"/>
        <v>0.00015792681891098388</v>
      </c>
      <c r="V285" s="13">
        <f t="shared" si="52"/>
        <v>0.012566893765405351</v>
      </c>
    </row>
    <row r="286" spans="2:22" ht="15">
      <c r="B286" s="2">
        <v>284</v>
      </c>
      <c r="C286" s="1">
        <v>39377</v>
      </c>
      <c r="D286">
        <v>13566.97</v>
      </c>
      <c r="E286">
        <f t="shared" si="48"/>
        <v>0.003324207477876745</v>
      </c>
      <c r="F286">
        <f t="shared" si="53"/>
        <v>0.00010303484180618639</v>
      </c>
      <c r="G286" s="13">
        <f t="shared" si="49"/>
        <v>0.010150607952540892</v>
      </c>
      <c r="I286">
        <v>6459.3</v>
      </c>
      <c r="J286">
        <f t="shared" si="54"/>
        <v>-0.01050873941083648</v>
      </c>
      <c r="K286">
        <f t="shared" si="55"/>
        <v>0.00012233379458158995</v>
      </c>
      <c r="L286" s="13">
        <f t="shared" si="50"/>
        <v>0.011060460866599996</v>
      </c>
      <c r="N286">
        <v>5661.27</v>
      </c>
      <c r="O286">
        <f t="shared" si="56"/>
        <v>-0.013798497686604454</v>
      </c>
      <c r="P286">
        <f t="shared" si="57"/>
        <v>9.748046881738427E-05</v>
      </c>
      <c r="Q286" s="13">
        <f t="shared" si="51"/>
        <v>0.009873219779655686</v>
      </c>
      <c r="S286">
        <v>16438.47</v>
      </c>
      <c r="T286">
        <f t="shared" si="58"/>
        <v>-0.022355877740289874</v>
      </c>
      <c r="U286">
        <f t="shared" si="59"/>
        <v>0.00016590067633641607</v>
      </c>
      <c r="V286" s="13">
        <f t="shared" si="52"/>
        <v>0.012880243644295556</v>
      </c>
    </row>
    <row r="287" spans="2:22" ht="15">
      <c r="B287" s="2">
        <v>285</v>
      </c>
      <c r="C287" s="1">
        <v>39378</v>
      </c>
      <c r="D287">
        <v>13676.23</v>
      </c>
      <c r="E287">
        <f t="shared" si="48"/>
        <v>0.008053382590217286</v>
      </c>
      <c r="F287">
        <f t="shared" si="53"/>
        <v>9.75157726191735E-05</v>
      </c>
      <c r="G287" s="13">
        <f t="shared" si="49"/>
        <v>0.009875007474385702</v>
      </c>
      <c r="I287">
        <v>6514</v>
      </c>
      <c r="J287">
        <f t="shared" si="54"/>
        <v>0.008468409889616493</v>
      </c>
      <c r="K287">
        <f t="shared" si="55"/>
        <v>0.00012161978314698661</v>
      </c>
      <c r="L287" s="13">
        <f t="shared" si="50"/>
        <v>0.011028135977897018</v>
      </c>
      <c r="N287">
        <v>5705.05</v>
      </c>
      <c r="O287">
        <f t="shared" si="56"/>
        <v>0.007733247133593653</v>
      </c>
      <c r="P287">
        <f t="shared" si="57"/>
        <v>0.00010305555299277493</v>
      </c>
      <c r="Q287" s="13">
        <f t="shared" si="51"/>
        <v>0.010151628095668937</v>
      </c>
      <c r="S287">
        <v>16450.58</v>
      </c>
      <c r="T287">
        <f t="shared" si="58"/>
        <v>0.0007366865651122386</v>
      </c>
      <c r="U287">
        <f t="shared" si="59"/>
        <v>0.00018593375192855842</v>
      </c>
      <c r="V287" s="13">
        <f t="shared" si="52"/>
        <v>0.013635752708543758</v>
      </c>
    </row>
    <row r="288" spans="2:22" ht="15">
      <c r="B288" s="2">
        <v>286</v>
      </c>
      <c r="C288" s="1">
        <v>39379</v>
      </c>
      <c r="D288">
        <v>13675.25</v>
      </c>
      <c r="E288">
        <f t="shared" si="48"/>
        <v>-7.16571745283286E-05</v>
      </c>
      <c r="F288">
        <f t="shared" si="53"/>
        <v>9.555624453068798E-05</v>
      </c>
      <c r="G288" s="13">
        <f t="shared" si="49"/>
        <v>0.00977528743979879</v>
      </c>
      <c r="I288">
        <v>6482</v>
      </c>
      <c r="J288">
        <f t="shared" si="54"/>
        <v>-0.004912496162112374</v>
      </c>
      <c r="K288">
        <f t="shared" si="55"/>
        <v>0.00011862543412168068</v>
      </c>
      <c r="L288" s="13">
        <f t="shared" si="50"/>
        <v>0.01089153038473844</v>
      </c>
      <c r="N288">
        <v>5674.67</v>
      </c>
      <c r="O288">
        <f t="shared" si="56"/>
        <v>-0.00532510670370989</v>
      </c>
      <c r="P288">
        <f t="shared" si="57"/>
        <v>0.0001004604064869625</v>
      </c>
      <c r="Q288" s="13">
        <f t="shared" si="51"/>
        <v>0.01002299388840293</v>
      </c>
      <c r="S288">
        <v>16358.39</v>
      </c>
      <c r="T288">
        <f t="shared" si="58"/>
        <v>-0.0056040577292716925</v>
      </c>
      <c r="U288">
        <f t="shared" si="59"/>
        <v>0.00017481028923855792</v>
      </c>
      <c r="V288" s="13">
        <f t="shared" si="52"/>
        <v>0.013221584218184972</v>
      </c>
    </row>
    <row r="289" spans="2:22" ht="15">
      <c r="B289" s="2">
        <v>287</v>
      </c>
      <c r="C289" s="1">
        <v>39380</v>
      </c>
      <c r="D289">
        <v>13671.92</v>
      </c>
      <c r="E289">
        <f t="shared" si="48"/>
        <v>-0.0002435056031882362</v>
      </c>
      <c r="F289">
        <f t="shared" si="53"/>
        <v>8.982317794388638E-05</v>
      </c>
      <c r="G289" s="13">
        <f t="shared" si="49"/>
        <v>0.009477509057969102</v>
      </c>
      <c r="I289">
        <v>6576.3</v>
      </c>
      <c r="J289">
        <f t="shared" si="54"/>
        <v>0.01454797901882138</v>
      </c>
      <c r="K289">
        <f t="shared" si="55"/>
        <v>0.00011295586518694596</v>
      </c>
      <c r="L289" s="13">
        <f t="shared" si="50"/>
        <v>0.010628069683011396</v>
      </c>
      <c r="N289">
        <v>5760.3</v>
      </c>
      <c r="O289">
        <f t="shared" si="56"/>
        <v>0.015089864256423741</v>
      </c>
      <c r="P289">
        <f t="shared" si="57"/>
        <v>9.61341877820985E-05</v>
      </c>
      <c r="Q289" s="13">
        <f t="shared" si="51"/>
        <v>0.009804804321458869</v>
      </c>
      <c r="S289">
        <v>16284.17</v>
      </c>
      <c r="T289">
        <f t="shared" si="58"/>
        <v>-0.004537121318173692</v>
      </c>
      <c r="U289">
        <f t="shared" si="59"/>
        <v>0.00016620599966622501</v>
      </c>
      <c r="V289" s="13">
        <f t="shared" si="52"/>
        <v>0.012892090585557682</v>
      </c>
    </row>
    <row r="290" spans="2:22" ht="15">
      <c r="B290" s="2">
        <v>288</v>
      </c>
      <c r="C290" s="1">
        <v>39381</v>
      </c>
      <c r="D290">
        <v>13806.7</v>
      </c>
      <c r="E290">
        <f t="shared" si="48"/>
        <v>0.009858161838278798</v>
      </c>
      <c r="F290">
        <f t="shared" si="53"/>
        <v>8.443734496598024E-05</v>
      </c>
      <c r="G290" s="13">
        <f t="shared" si="49"/>
        <v>0.009188979538881358</v>
      </c>
      <c r="I290">
        <v>6661.3</v>
      </c>
      <c r="J290">
        <f t="shared" si="54"/>
        <v>0.01292520110092301</v>
      </c>
      <c r="K290">
        <f t="shared" si="55"/>
        <v>0.00011887713488765323</v>
      </c>
      <c r="L290" s="13">
        <f t="shared" si="50"/>
        <v>0.010903079147087451</v>
      </c>
      <c r="N290">
        <v>5794.87</v>
      </c>
      <c r="O290">
        <f t="shared" si="56"/>
        <v>0.00600142353696851</v>
      </c>
      <c r="P290">
        <f t="shared" si="57"/>
        <v>0.00010402837671181029</v>
      </c>
      <c r="Q290" s="13">
        <f t="shared" si="51"/>
        <v>0.010199430215056638</v>
      </c>
      <c r="S290">
        <v>16505.63</v>
      </c>
      <c r="T290">
        <f t="shared" si="58"/>
        <v>0.013599710639228216</v>
      </c>
      <c r="U290">
        <f t="shared" si="59"/>
        <v>0.0001574687678776011</v>
      </c>
      <c r="V290" s="13">
        <f t="shared" si="52"/>
        <v>0.012548656018777513</v>
      </c>
    </row>
    <row r="291" spans="2:22" ht="15">
      <c r="B291" s="2">
        <v>289</v>
      </c>
      <c r="C291" s="1">
        <v>39384</v>
      </c>
      <c r="D291">
        <v>13870.26</v>
      </c>
      <c r="E291">
        <f t="shared" si="48"/>
        <v>0.004603562038720295</v>
      </c>
      <c r="F291">
        <f t="shared" si="53"/>
        <v>8.520210555780321E-05</v>
      </c>
      <c r="G291" s="13">
        <f t="shared" si="49"/>
        <v>0.0092304986624669</v>
      </c>
      <c r="I291">
        <v>6706</v>
      </c>
      <c r="J291">
        <f t="shared" si="54"/>
        <v>0.006710401873508146</v>
      </c>
      <c r="K291">
        <f t="shared" si="55"/>
        <v>0.00012176815620435212</v>
      </c>
      <c r="L291" s="13">
        <f t="shared" si="50"/>
        <v>0.011034860950839033</v>
      </c>
      <c r="N291">
        <v>5836.19</v>
      </c>
      <c r="O291">
        <f t="shared" si="56"/>
        <v>0.00713044468642087</v>
      </c>
      <c r="P291">
        <f t="shared" si="57"/>
        <v>9.994769917730645E-05</v>
      </c>
      <c r="Q291" s="13">
        <f t="shared" si="51"/>
        <v>0.009997384616853872</v>
      </c>
      <c r="S291">
        <v>16698.08</v>
      </c>
      <c r="T291">
        <f t="shared" si="58"/>
        <v>0.011659657947015699</v>
      </c>
      <c r="U291">
        <f t="shared" si="59"/>
        <v>0.00015911776957318926</v>
      </c>
      <c r="V291" s="13">
        <f t="shared" si="52"/>
        <v>0.01261418921584694</v>
      </c>
    </row>
    <row r="292" spans="2:22" ht="15">
      <c r="B292" s="2">
        <v>290</v>
      </c>
      <c r="C292" s="1">
        <v>39385</v>
      </c>
      <c r="D292">
        <v>13792.47</v>
      </c>
      <c r="E292">
        <f t="shared" si="48"/>
        <v>-0.0056084024380221335</v>
      </c>
      <c r="F292">
        <f t="shared" si="53"/>
        <v>8.13615462309958E-05</v>
      </c>
      <c r="G292" s="13">
        <f t="shared" si="49"/>
        <v>0.009020063538079751</v>
      </c>
      <c r="I292">
        <v>6659</v>
      </c>
      <c r="J292">
        <f t="shared" si="54"/>
        <v>-0.007008648971070683</v>
      </c>
      <c r="K292">
        <f t="shared" si="55"/>
        <v>0.00011716383643032988</v>
      </c>
      <c r="L292" s="13">
        <f t="shared" si="50"/>
        <v>0.010824224518658594</v>
      </c>
      <c r="N292">
        <v>5803.93</v>
      </c>
      <c r="O292">
        <f t="shared" si="56"/>
        <v>-0.005527578779991623</v>
      </c>
      <c r="P292">
        <f t="shared" si="57"/>
        <v>9.700143171223453E-05</v>
      </c>
      <c r="Q292" s="13">
        <f t="shared" si="51"/>
        <v>0.009848930485704248</v>
      </c>
      <c r="S292">
        <v>16651.01</v>
      </c>
      <c r="T292">
        <f t="shared" si="58"/>
        <v>-0.002818886961854497</v>
      </c>
      <c r="U292">
        <f t="shared" si="59"/>
        <v>0.0001577275608052823</v>
      </c>
      <c r="V292" s="13">
        <f t="shared" si="52"/>
        <v>0.012558963365074456</v>
      </c>
    </row>
    <row r="293" spans="2:22" ht="15">
      <c r="B293" s="2">
        <v>291</v>
      </c>
      <c r="C293" s="1">
        <v>39386</v>
      </c>
      <c r="D293">
        <v>13930.01</v>
      </c>
      <c r="E293">
        <f t="shared" si="48"/>
        <v>0.009972107969058543</v>
      </c>
      <c r="F293">
        <f t="shared" si="53"/>
        <v>7.83671041315448E-05</v>
      </c>
      <c r="G293" s="13">
        <f t="shared" si="49"/>
        <v>0.008852519648752258</v>
      </c>
      <c r="I293">
        <v>6721.6</v>
      </c>
      <c r="J293">
        <f t="shared" si="54"/>
        <v>0.009400810932572513</v>
      </c>
      <c r="K293">
        <f t="shared" si="55"/>
        <v>0.00011308127586849149</v>
      </c>
      <c r="L293" s="13">
        <f t="shared" si="50"/>
        <v>0.010633968020851458</v>
      </c>
      <c r="N293">
        <v>5847.95</v>
      </c>
      <c r="O293">
        <f t="shared" si="56"/>
        <v>0.00758451600898004</v>
      </c>
      <c r="P293">
        <f t="shared" si="57"/>
        <v>9.301459343964127E-05</v>
      </c>
      <c r="Q293" s="13">
        <f t="shared" si="51"/>
        <v>0.009644407365911151</v>
      </c>
      <c r="S293">
        <v>16737.63</v>
      </c>
      <c r="T293">
        <f t="shared" si="58"/>
        <v>0.005202086840378008</v>
      </c>
      <c r="U293">
        <f t="shared" si="59"/>
        <v>0.00014874067457918812</v>
      </c>
      <c r="V293" s="13">
        <f t="shared" si="52"/>
        <v>0.012195928606678055</v>
      </c>
    </row>
    <row r="294" spans="2:22" ht="15">
      <c r="B294" s="2">
        <v>292</v>
      </c>
      <c r="C294" s="1">
        <v>39387</v>
      </c>
      <c r="D294">
        <v>13567.87</v>
      </c>
      <c r="E294">
        <f t="shared" si="48"/>
        <v>-0.025997109836963465</v>
      </c>
      <c r="F294">
        <f t="shared" si="53"/>
        <v>7.963165412444577E-05</v>
      </c>
      <c r="G294" s="13">
        <f t="shared" si="49"/>
        <v>0.008923656992760634</v>
      </c>
      <c r="I294">
        <v>6586.1</v>
      </c>
      <c r="J294">
        <f t="shared" si="54"/>
        <v>-0.020158890740299928</v>
      </c>
      <c r="K294">
        <f t="shared" si="55"/>
        <v>0.00011159891408778048</v>
      </c>
      <c r="L294" s="13">
        <f t="shared" si="50"/>
        <v>0.010564038720479042</v>
      </c>
      <c r="N294">
        <v>5730.92</v>
      </c>
      <c r="O294">
        <f t="shared" si="56"/>
        <v>-0.02001214100667751</v>
      </c>
      <c r="P294">
        <f t="shared" si="57"/>
        <v>9.088521081869126E-05</v>
      </c>
      <c r="Q294" s="13">
        <f t="shared" si="51"/>
        <v>0.009533373527702104</v>
      </c>
      <c r="S294">
        <v>16870.4</v>
      </c>
      <c r="T294">
        <f t="shared" si="58"/>
        <v>0.007932425319474766</v>
      </c>
      <c r="U294">
        <f t="shared" si="59"/>
        <v>0.00014143993655412688</v>
      </c>
      <c r="V294" s="13">
        <f t="shared" si="52"/>
        <v>0.011892852330459959</v>
      </c>
    </row>
    <row r="295" spans="2:22" ht="15">
      <c r="B295" s="2">
        <v>293</v>
      </c>
      <c r="C295" s="1">
        <v>39388</v>
      </c>
      <c r="D295">
        <v>13595.1</v>
      </c>
      <c r="E295">
        <f t="shared" si="48"/>
        <v>0.0020069472953381452</v>
      </c>
      <c r="F295">
        <f t="shared" si="53"/>
        <v>0.00011540473806948762</v>
      </c>
      <c r="G295" s="13">
        <f t="shared" si="49"/>
        <v>0.010742659729763742</v>
      </c>
      <c r="I295">
        <v>6530.6</v>
      </c>
      <c r="J295">
        <f t="shared" si="54"/>
        <v>-0.008426838341355278</v>
      </c>
      <c r="K295">
        <f t="shared" si="55"/>
        <v>0.00012928583179527467</v>
      </c>
      <c r="L295" s="13">
        <f t="shared" si="50"/>
        <v>0.011370392772251743</v>
      </c>
      <c r="N295">
        <v>5720.42</v>
      </c>
      <c r="O295">
        <f t="shared" si="56"/>
        <v>-0.0018321665631347147</v>
      </c>
      <c r="P295">
        <f t="shared" si="57"/>
        <v>0.00010946124542983841</v>
      </c>
      <c r="Q295" s="13">
        <f t="shared" si="51"/>
        <v>0.010462372839362896</v>
      </c>
      <c r="S295">
        <v>16517.48</v>
      </c>
      <c r="T295">
        <f t="shared" si="58"/>
        <v>-0.020919480273141233</v>
      </c>
      <c r="U295">
        <f t="shared" si="59"/>
        <v>0.0001367289426478219</v>
      </c>
      <c r="V295" s="13">
        <f t="shared" si="52"/>
        <v>0.011693115181499835</v>
      </c>
    </row>
    <row r="296" spans="2:22" ht="15">
      <c r="B296" s="2">
        <v>294</v>
      </c>
      <c r="C296" s="1">
        <v>39391</v>
      </c>
      <c r="D296">
        <v>13543.4</v>
      </c>
      <c r="E296">
        <f t="shared" si="48"/>
        <v>-0.003802840729380492</v>
      </c>
      <c r="F296">
        <f t="shared" si="53"/>
        <v>0.00010872212403209425</v>
      </c>
      <c r="G296" s="13">
        <f t="shared" si="49"/>
        <v>0.010426990171285972</v>
      </c>
      <c r="I296">
        <v>6461.4</v>
      </c>
      <c r="J296">
        <f t="shared" si="54"/>
        <v>-0.010596269868006113</v>
      </c>
      <c r="K296">
        <f t="shared" si="55"/>
        <v>0.00012578937815343832</v>
      </c>
      <c r="L296" s="13">
        <f t="shared" si="50"/>
        <v>0.011215586393650504</v>
      </c>
      <c r="N296">
        <v>5684.62</v>
      </c>
      <c r="O296">
        <f t="shared" si="56"/>
        <v>-0.006258281734557984</v>
      </c>
      <c r="P296">
        <f t="shared" si="57"/>
        <v>0.00010309498076295223</v>
      </c>
      <c r="Q296" s="13">
        <f t="shared" si="51"/>
        <v>0.010153569853157667</v>
      </c>
      <c r="S296">
        <v>16268.92</v>
      </c>
      <c r="T296">
        <f t="shared" si="58"/>
        <v>-0.0150483003460576</v>
      </c>
      <c r="U296">
        <f t="shared" si="59"/>
        <v>0.00015478268538285332</v>
      </c>
      <c r="V296" s="13">
        <f t="shared" si="52"/>
        <v>0.012441168971718587</v>
      </c>
    </row>
    <row r="297" spans="2:22" ht="15">
      <c r="B297" s="2">
        <v>295</v>
      </c>
      <c r="C297" s="1">
        <v>39392</v>
      </c>
      <c r="D297">
        <v>13660.94</v>
      </c>
      <c r="E297">
        <f t="shared" si="48"/>
        <v>0.008678766041023737</v>
      </c>
      <c r="F297">
        <f t="shared" si="53"/>
        <v>0.00010306649244695071</v>
      </c>
      <c r="G297" s="13">
        <f t="shared" si="49"/>
        <v>0.010152166884313453</v>
      </c>
      <c r="I297">
        <v>6474.9</v>
      </c>
      <c r="J297">
        <f t="shared" si="54"/>
        <v>0.002089330485653264</v>
      </c>
      <c r="K297">
        <f t="shared" si="55"/>
        <v>0.00012497887157116887</v>
      </c>
      <c r="L297" s="13">
        <f t="shared" si="50"/>
        <v>0.01117939495550492</v>
      </c>
      <c r="N297">
        <v>5709.42</v>
      </c>
      <c r="O297">
        <f t="shared" si="56"/>
        <v>0.004362648690677685</v>
      </c>
      <c r="P297">
        <f t="shared" si="57"/>
        <v>9.925924733332122E-05</v>
      </c>
      <c r="Q297" s="13">
        <f t="shared" si="51"/>
        <v>0.00996289352213107</v>
      </c>
      <c r="S297">
        <v>16249.63</v>
      </c>
      <c r="T297">
        <f t="shared" si="58"/>
        <v>-0.001185696407628833</v>
      </c>
      <c r="U297">
        <f t="shared" si="59"/>
        <v>0.00015908280485819157</v>
      </c>
      <c r="V297" s="13">
        <f t="shared" si="52"/>
        <v>0.012612803211744468</v>
      </c>
    </row>
    <row r="298" spans="2:22" ht="15">
      <c r="B298" s="2">
        <v>296</v>
      </c>
      <c r="C298" s="1">
        <v>39393</v>
      </c>
      <c r="D298">
        <v>13300.02</v>
      </c>
      <c r="E298">
        <f t="shared" si="48"/>
        <v>-0.02641985104978135</v>
      </c>
      <c r="F298">
        <f t="shared" si="53"/>
        <v>0.00010140176169982326</v>
      </c>
      <c r="G298" s="13">
        <f t="shared" si="49"/>
        <v>0.010069844174555198</v>
      </c>
      <c r="I298">
        <v>6385.1</v>
      </c>
      <c r="J298">
        <f t="shared" si="54"/>
        <v>-0.013868940060850248</v>
      </c>
      <c r="K298">
        <f t="shared" si="55"/>
        <v>0.00011774205738959554</v>
      </c>
      <c r="L298" s="13">
        <f t="shared" si="50"/>
        <v>0.010850901224764491</v>
      </c>
      <c r="N298">
        <v>5683.22</v>
      </c>
      <c r="O298">
        <f t="shared" si="56"/>
        <v>-0.004588907454697643</v>
      </c>
      <c r="P298">
        <f t="shared" si="57"/>
        <v>9.444565470921824E-05</v>
      </c>
      <c r="Q298" s="13">
        <f t="shared" si="51"/>
        <v>0.009718315425484925</v>
      </c>
      <c r="S298">
        <v>16096.68</v>
      </c>
      <c r="T298">
        <f t="shared" si="58"/>
        <v>-0.00941252200819335</v>
      </c>
      <c r="U298">
        <f t="shared" si="59"/>
        <v>0.0001496221891249639</v>
      </c>
      <c r="V298" s="13">
        <f t="shared" si="52"/>
        <v>0.012232014924981244</v>
      </c>
    </row>
    <row r="299" spans="2:22" ht="15">
      <c r="B299" s="2">
        <v>297</v>
      </c>
      <c r="C299" s="1">
        <v>39394</v>
      </c>
      <c r="D299">
        <v>13266.29</v>
      </c>
      <c r="E299">
        <f t="shared" si="48"/>
        <v>-0.0025360864119000994</v>
      </c>
      <c r="F299">
        <f t="shared" si="53"/>
        <v>0.00013719816776739185</v>
      </c>
      <c r="G299" s="13">
        <f t="shared" si="49"/>
        <v>0.011713162159186214</v>
      </c>
      <c r="I299">
        <v>6381.9</v>
      </c>
      <c r="J299">
        <f t="shared" si="54"/>
        <v>-0.0005011667789072571</v>
      </c>
      <c r="K299">
        <f t="shared" si="55"/>
        <v>0.00012221838385090722</v>
      </c>
      <c r="L299" s="13">
        <f t="shared" si="50"/>
        <v>0.01105524236961394</v>
      </c>
      <c r="N299">
        <v>5631.63</v>
      </c>
      <c r="O299">
        <f t="shared" si="56"/>
        <v>-0.009077600374435644</v>
      </c>
      <c r="P299">
        <f t="shared" si="57"/>
        <v>9.004239972433192E-05</v>
      </c>
      <c r="Q299" s="13">
        <f t="shared" si="51"/>
        <v>0.009489067379059543</v>
      </c>
      <c r="S299">
        <v>15771.57</v>
      </c>
      <c r="T299">
        <f t="shared" si="58"/>
        <v>-0.02019733261765784</v>
      </c>
      <c r="U299">
        <f t="shared" si="59"/>
        <v>0.0001459605920107495</v>
      </c>
      <c r="V299" s="13">
        <f t="shared" si="52"/>
        <v>0.012081415149341964</v>
      </c>
    </row>
    <row r="300" spans="2:22" ht="15">
      <c r="B300" s="2">
        <v>298</v>
      </c>
      <c r="C300" s="1">
        <v>39395</v>
      </c>
      <c r="D300">
        <v>13042.74</v>
      </c>
      <c r="E300">
        <f t="shared" si="48"/>
        <v>-0.016850980944936457</v>
      </c>
      <c r="F300">
        <f t="shared" si="53"/>
        <v>0.0001293521817586658</v>
      </c>
      <c r="G300" s="13">
        <f t="shared" si="49"/>
        <v>0.011373310061660405</v>
      </c>
      <c r="I300">
        <v>6304.9</v>
      </c>
      <c r="J300">
        <f t="shared" si="54"/>
        <v>-0.012065372381265769</v>
      </c>
      <c r="K300">
        <f t="shared" si="55"/>
        <v>0.0001149003509082696</v>
      </c>
      <c r="L300" s="13">
        <f t="shared" si="50"/>
        <v>0.010719158124977427</v>
      </c>
      <c r="N300">
        <v>5524.18</v>
      </c>
      <c r="O300">
        <f t="shared" si="56"/>
        <v>-0.019079733576246986</v>
      </c>
      <c r="P300">
        <f t="shared" si="57"/>
        <v>8.958402545434926E-05</v>
      </c>
      <c r="Q300" s="13">
        <f t="shared" si="51"/>
        <v>0.009464883805644381</v>
      </c>
      <c r="S300">
        <v>15583.42</v>
      </c>
      <c r="T300">
        <f t="shared" si="58"/>
        <v>-0.011929693746405694</v>
      </c>
      <c r="U300">
        <f t="shared" si="59"/>
        <v>0.00016167889118220286</v>
      </c>
      <c r="V300" s="13">
        <f t="shared" si="52"/>
        <v>0.012715301458565694</v>
      </c>
    </row>
    <row r="301" spans="2:22" ht="15">
      <c r="B301" s="2">
        <v>299</v>
      </c>
      <c r="C301" s="1">
        <v>39398</v>
      </c>
      <c r="D301">
        <v>12987.55</v>
      </c>
      <c r="E301">
        <f t="shared" si="48"/>
        <v>-0.004231472834695816</v>
      </c>
      <c r="F301">
        <f t="shared" si="53"/>
        <v>0.00013862838438154256</v>
      </c>
      <c r="G301" s="13">
        <f t="shared" si="49"/>
        <v>0.011774055562190225</v>
      </c>
      <c r="I301">
        <v>6337.9</v>
      </c>
      <c r="J301">
        <f t="shared" si="54"/>
        <v>0.005234024330282796</v>
      </c>
      <c r="K301">
        <f t="shared" si="55"/>
        <v>0.00011674072249569009</v>
      </c>
      <c r="L301" s="13">
        <f t="shared" si="50"/>
        <v>0.010804662072257979</v>
      </c>
      <c r="N301">
        <v>5535.56</v>
      </c>
      <c r="O301">
        <f t="shared" si="56"/>
        <v>0.002060034249427084</v>
      </c>
      <c r="P301">
        <f t="shared" si="57"/>
        <v>0.00010605115792752232</v>
      </c>
      <c r="Q301" s="13">
        <f t="shared" si="51"/>
        <v>0.01029811428988445</v>
      </c>
      <c r="S301">
        <v>15197.09</v>
      </c>
      <c r="T301">
        <f t="shared" si="58"/>
        <v>-0.024791092070931792</v>
      </c>
      <c r="U301">
        <f t="shared" si="59"/>
        <v>0.00016051721328425256</v>
      </c>
      <c r="V301" s="13">
        <f t="shared" si="52"/>
        <v>0.01266953879524636</v>
      </c>
    </row>
    <row r="302" spans="2:22" ht="15">
      <c r="B302" s="2">
        <v>300</v>
      </c>
      <c r="C302" s="1">
        <v>39399</v>
      </c>
      <c r="D302">
        <v>13307.09</v>
      </c>
      <c r="E302">
        <f t="shared" si="48"/>
        <v>0.024603562642684793</v>
      </c>
      <c r="F302">
        <f t="shared" si="53"/>
        <v>0.00013138500305969614</v>
      </c>
      <c r="G302" s="13">
        <f t="shared" si="49"/>
        <v>0.011462329739616469</v>
      </c>
      <c r="I302">
        <v>6362.4</v>
      </c>
      <c r="J302">
        <f t="shared" si="54"/>
        <v>0.003865633727259818</v>
      </c>
      <c r="K302">
        <f t="shared" si="55"/>
        <v>0.00011137997978734821</v>
      </c>
      <c r="L302" s="13">
        <f t="shared" si="50"/>
        <v>0.01055367138901663</v>
      </c>
      <c r="N302">
        <v>5538.91</v>
      </c>
      <c r="O302">
        <f t="shared" si="56"/>
        <v>0.0006051781572233801</v>
      </c>
      <c r="P302">
        <f t="shared" si="57"/>
        <v>9.994271291839973E-05</v>
      </c>
      <c r="Q302" s="13">
        <f t="shared" si="51"/>
        <v>0.009997135235576226</v>
      </c>
      <c r="S302">
        <v>15126.63</v>
      </c>
      <c r="T302">
        <f t="shared" si="58"/>
        <v>-0.004636413945038224</v>
      </c>
      <c r="U302">
        <f t="shared" si="59"/>
        <v>0.00018776207525136247</v>
      </c>
      <c r="V302" s="13">
        <f t="shared" si="52"/>
        <v>0.013702630231140387</v>
      </c>
    </row>
    <row r="303" spans="2:22" ht="15">
      <c r="B303" s="2">
        <v>301</v>
      </c>
      <c r="C303" s="1">
        <v>39400</v>
      </c>
      <c r="D303">
        <v>13231.01</v>
      </c>
      <c r="E303">
        <f t="shared" si="48"/>
        <v>-0.005717252983184147</v>
      </c>
      <c r="F303">
        <f t="shared" si="53"/>
        <v>0.00015982202055886527</v>
      </c>
      <c r="G303" s="13">
        <f t="shared" si="49"/>
        <v>0.012642073427996899</v>
      </c>
      <c r="I303">
        <v>6432.1</v>
      </c>
      <c r="J303">
        <f t="shared" si="54"/>
        <v>0.010954985540047896</v>
      </c>
      <c r="K303">
        <f t="shared" si="55"/>
        <v>0.00010559376844690702</v>
      </c>
      <c r="L303" s="13">
        <f t="shared" si="50"/>
        <v>0.01027588285486493</v>
      </c>
      <c r="N303">
        <v>5613.6</v>
      </c>
      <c r="O303">
        <f t="shared" si="56"/>
        <v>0.013484602566208967</v>
      </c>
      <c r="P303">
        <f t="shared" si="57"/>
        <v>9.396812457941457E-05</v>
      </c>
      <c r="Q303" s="13">
        <f t="shared" si="51"/>
        <v>0.009693715726150349</v>
      </c>
      <c r="S303">
        <v>15499.56</v>
      </c>
      <c r="T303">
        <f t="shared" si="58"/>
        <v>0.024653872012470743</v>
      </c>
      <c r="U303">
        <f t="shared" si="59"/>
        <v>0.0001777861307924654</v>
      </c>
      <c r="V303" s="13">
        <f t="shared" si="52"/>
        <v>0.013333646567704778</v>
      </c>
    </row>
    <row r="304" spans="2:22" ht="15">
      <c r="B304" s="2">
        <v>302</v>
      </c>
      <c r="C304" s="1">
        <v>39401</v>
      </c>
      <c r="D304">
        <v>13110.05</v>
      </c>
      <c r="E304">
        <f t="shared" si="48"/>
        <v>-0.009142159215358535</v>
      </c>
      <c r="F304">
        <f t="shared" si="53"/>
        <v>0.00015219391822575705</v>
      </c>
      <c r="G304" s="13">
        <f t="shared" si="49"/>
        <v>0.012336689921764146</v>
      </c>
      <c r="I304">
        <v>6359.6</v>
      </c>
      <c r="J304">
        <f t="shared" si="54"/>
        <v>-0.011271590926757979</v>
      </c>
      <c r="K304">
        <f t="shared" si="55"/>
        <v>0.00010645884483105211</v>
      </c>
      <c r="L304" s="13">
        <f t="shared" si="50"/>
        <v>0.010317889553152432</v>
      </c>
      <c r="N304">
        <v>5561.13</v>
      </c>
      <c r="O304">
        <f t="shared" si="56"/>
        <v>-0.009346943138093247</v>
      </c>
      <c r="P304">
        <f t="shared" si="57"/>
        <v>9.924010748676626E-05</v>
      </c>
      <c r="Q304" s="13">
        <f t="shared" si="51"/>
        <v>0.009961932919206306</v>
      </c>
      <c r="S304">
        <v>15396.3</v>
      </c>
      <c r="T304">
        <f t="shared" si="58"/>
        <v>-0.006662124602246787</v>
      </c>
      <c r="U304">
        <f t="shared" si="59"/>
        <v>0.0002035877672573548</v>
      </c>
      <c r="V304" s="13">
        <f t="shared" si="52"/>
        <v>0.014268418526849947</v>
      </c>
    </row>
    <row r="305" spans="2:22" ht="15">
      <c r="B305" s="2">
        <v>303</v>
      </c>
      <c r="C305" s="1">
        <v>39402</v>
      </c>
      <c r="D305">
        <v>13176.79</v>
      </c>
      <c r="E305">
        <f t="shared" si="48"/>
        <v>0.005090750988745398</v>
      </c>
      <c r="F305">
        <f t="shared" si="53"/>
        <v>0.0001480770276393495</v>
      </c>
      <c r="G305" s="13">
        <f t="shared" si="49"/>
        <v>0.012168690465261638</v>
      </c>
      <c r="I305">
        <v>6291.2</v>
      </c>
      <c r="J305">
        <f t="shared" si="54"/>
        <v>-0.010755393420969957</v>
      </c>
      <c r="K305">
        <f t="shared" si="55"/>
        <v>0.00010769423986239935</v>
      </c>
      <c r="L305" s="13">
        <f t="shared" si="50"/>
        <v>0.010377583527122263</v>
      </c>
      <c r="N305">
        <v>5523.63</v>
      </c>
      <c r="O305">
        <f t="shared" si="56"/>
        <v>-0.006743233839165781</v>
      </c>
      <c r="P305">
        <f t="shared" si="57"/>
        <v>9.85276217991652E-05</v>
      </c>
      <c r="Q305" s="13">
        <f t="shared" si="51"/>
        <v>0.00992610808923443</v>
      </c>
      <c r="S305">
        <v>15154.61</v>
      </c>
      <c r="T305">
        <f t="shared" si="58"/>
        <v>-0.015697927424121294</v>
      </c>
      <c r="U305">
        <f t="shared" si="59"/>
        <v>0.0001940355354748652</v>
      </c>
      <c r="V305" s="13">
        <f t="shared" si="52"/>
        <v>0.013929663867978481</v>
      </c>
    </row>
    <row r="306" spans="2:22" ht="15">
      <c r="B306" s="2">
        <v>304</v>
      </c>
      <c r="C306" s="1">
        <v>39405</v>
      </c>
      <c r="D306">
        <v>12958.44</v>
      </c>
      <c r="E306">
        <f t="shared" si="48"/>
        <v>-0.016570803663107658</v>
      </c>
      <c r="F306">
        <f t="shared" si="53"/>
        <v>0.00014074735071875326</v>
      </c>
      <c r="G306" s="13">
        <f t="shared" si="49"/>
        <v>0.011863698863286832</v>
      </c>
      <c r="I306">
        <v>6120.8</v>
      </c>
      <c r="J306">
        <f t="shared" si="54"/>
        <v>-0.027085452695829036</v>
      </c>
      <c r="K306">
        <f t="shared" si="55"/>
        <v>0.00010817329472904603</v>
      </c>
      <c r="L306" s="13">
        <f t="shared" si="50"/>
        <v>0.010400639150025637</v>
      </c>
      <c r="N306">
        <v>5432.57</v>
      </c>
      <c r="O306">
        <f t="shared" si="56"/>
        <v>-0.016485535779912918</v>
      </c>
      <c r="P306">
        <f t="shared" si="57"/>
        <v>9.534423664779552E-05</v>
      </c>
      <c r="Q306" s="13">
        <f t="shared" si="51"/>
        <v>0.009764437344148178</v>
      </c>
      <c r="S306">
        <v>15042.56</v>
      </c>
      <c r="T306">
        <f t="shared" si="58"/>
        <v>-0.0073937897445068585</v>
      </c>
      <c r="U306">
        <f t="shared" si="59"/>
        <v>0.00019717889887115205</v>
      </c>
      <c r="V306" s="13">
        <f t="shared" si="52"/>
        <v>0.014042040409824779</v>
      </c>
    </row>
    <row r="307" spans="2:22" ht="15">
      <c r="B307" s="2">
        <v>305</v>
      </c>
      <c r="C307" s="1">
        <v>39406</v>
      </c>
      <c r="D307">
        <v>13010.14</v>
      </c>
      <c r="E307">
        <f t="shared" si="48"/>
        <v>0.0039896777698549294</v>
      </c>
      <c r="F307">
        <f t="shared" si="53"/>
        <v>0.0001487780017181038</v>
      </c>
      <c r="G307" s="13">
        <f t="shared" si="49"/>
        <v>0.012197458822152417</v>
      </c>
      <c r="I307">
        <v>6226.5</v>
      </c>
      <c r="J307">
        <f t="shared" si="54"/>
        <v>0.017268984446477554</v>
      </c>
      <c r="K307">
        <f t="shared" si="55"/>
        <v>0.00014570020190958285</v>
      </c>
      <c r="L307" s="13">
        <f t="shared" si="50"/>
        <v>0.012070633865277451</v>
      </c>
      <c r="N307">
        <v>5506.68</v>
      </c>
      <c r="O307">
        <f t="shared" si="56"/>
        <v>0.013641793847111144</v>
      </c>
      <c r="P307">
        <f t="shared" si="57"/>
        <v>0.00010592995584597515</v>
      </c>
      <c r="Q307" s="13">
        <f t="shared" si="51"/>
        <v>0.010292227934027459</v>
      </c>
      <c r="S307">
        <v>15211.52</v>
      </c>
      <c r="T307">
        <f t="shared" si="58"/>
        <v>0.011232130701157313</v>
      </c>
      <c r="U307">
        <f t="shared" si="59"/>
        <v>0.0001886282525460414</v>
      </c>
      <c r="V307" s="13">
        <f t="shared" si="52"/>
        <v>0.013734200105795801</v>
      </c>
    </row>
    <row r="308" spans="2:22" ht="15">
      <c r="B308" s="2">
        <v>306</v>
      </c>
      <c r="C308" s="1">
        <v>39407</v>
      </c>
      <c r="D308">
        <v>12799.04</v>
      </c>
      <c r="E308">
        <f t="shared" si="48"/>
        <v>-0.016225805410241437</v>
      </c>
      <c r="F308">
        <f t="shared" si="53"/>
        <v>0.00014080637333745404</v>
      </c>
      <c r="G308" s="13">
        <f t="shared" si="49"/>
        <v>0.01186618613276625</v>
      </c>
      <c r="I308">
        <v>6070.9</v>
      </c>
      <c r="J308">
        <f t="shared" si="54"/>
        <v>-0.024989962258090477</v>
      </c>
      <c r="K308">
        <f t="shared" si="55"/>
        <v>0.0001548512592237689</v>
      </c>
      <c r="L308" s="13">
        <f t="shared" si="50"/>
        <v>0.012443924590890484</v>
      </c>
      <c r="N308">
        <v>5381.3</v>
      </c>
      <c r="O308">
        <f t="shared" si="56"/>
        <v>-0.0227687100031235</v>
      </c>
      <c r="P308">
        <f t="shared" si="57"/>
        <v>0.00011074007085724141</v>
      </c>
      <c r="Q308" s="13">
        <f t="shared" si="51"/>
        <v>0.01052331083154163</v>
      </c>
      <c r="S308">
        <v>14837.66</v>
      </c>
      <c r="T308">
        <f t="shared" si="58"/>
        <v>-0.024577425530124576</v>
      </c>
      <c r="U308">
        <f t="shared" si="59"/>
        <v>0.00018488020299855176</v>
      </c>
      <c r="V308" s="13">
        <f t="shared" si="52"/>
        <v>0.01359706597022136</v>
      </c>
    </row>
    <row r="309" spans="2:22" ht="15">
      <c r="B309" s="2">
        <v>307</v>
      </c>
      <c r="C309" s="1">
        <v>39412</v>
      </c>
      <c r="D309">
        <v>12743.44</v>
      </c>
      <c r="E309">
        <f t="shared" si="48"/>
        <v>-0.004344075805685454</v>
      </c>
      <c r="F309">
        <f t="shared" si="53"/>
        <v>0.000148154596609868</v>
      </c>
      <c r="G309" s="13">
        <f t="shared" si="49"/>
        <v>0.012171877283717086</v>
      </c>
      <c r="I309">
        <v>6180.5</v>
      </c>
      <c r="J309">
        <f t="shared" si="54"/>
        <v>0.018053336408110885</v>
      </c>
      <c r="K309">
        <f t="shared" si="55"/>
        <v>0.00018303007648998997</v>
      </c>
      <c r="L309" s="13">
        <f t="shared" si="50"/>
        <v>0.013528860871854289</v>
      </c>
      <c r="N309">
        <v>5458.39</v>
      </c>
      <c r="O309">
        <f t="shared" si="56"/>
        <v>0.0143255347220932</v>
      </c>
      <c r="P309">
        <f t="shared" si="57"/>
        <v>0.0001352005159181871</v>
      </c>
      <c r="Q309" s="13">
        <f t="shared" si="51"/>
        <v>0.011627575668134226</v>
      </c>
      <c r="S309">
        <v>15135.21</v>
      </c>
      <c r="T309">
        <f t="shared" si="58"/>
        <v>0.02005370119007979</v>
      </c>
      <c r="U309">
        <f t="shared" si="59"/>
        <v>0.00021003038155996783</v>
      </c>
      <c r="V309" s="13">
        <f t="shared" si="52"/>
        <v>0.014492424971686686</v>
      </c>
    </row>
    <row r="310" spans="2:22" ht="15">
      <c r="B310" s="2">
        <v>308</v>
      </c>
      <c r="C310" s="1">
        <v>39413</v>
      </c>
      <c r="D310">
        <v>12958.44</v>
      </c>
      <c r="E310">
        <f t="shared" si="48"/>
        <v>0.01687142561192268</v>
      </c>
      <c r="F310">
        <f t="shared" si="53"/>
        <v>0.00014039758048960843</v>
      </c>
      <c r="G310" s="13">
        <f t="shared" si="49"/>
        <v>0.011848948497213093</v>
      </c>
      <c r="I310">
        <v>6140.7</v>
      </c>
      <c r="J310">
        <f t="shared" si="54"/>
        <v>-0.006439608445918644</v>
      </c>
      <c r="K310">
        <f t="shared" si="55"/>
        <v>0.0001916036492284559</v>
      </c>
      <c r="L310" s="13">
        <f t="shared" si="50"/>
        <v>0.013842096995341995</v>
      </c>
      <c r="N310">
        <v>5434.17</v>
      </c>
      <c r="O310">
        <f t="shared" si="56"/>
        <v>-0.004437205842748549</v>
      </c>
      <c r="P310">
        <f t="shared" si="57"/>
        <v>0.00013940174166752976</v>
      </c>
      <c r="Q310" s="13">
        <f t="shared" si="51"/>
        <v>0.011806851471392776</v>
      </c>
      <c r="S310">
        <v>15222.85</v>
      </c>
      <c r="T310">
        <f t="shared" si="58"/>
        <v>0.005790471357847116</v>
      </c>
      <c r="U310">
        <f t="shared" si="59"/>
        <v>0.00022155761455163023</v>
      </c>
      <c r="V310" s="13">
        <f t="shared" si="52"/>
        <v>0.014884811539002778</v>
      </c>
    </row>
    <row r="311" spans="2:22" ht="15">
      <c r="B311" s="2">
        <v>309</v>
      </c>
      <c r="C311" s="1">
        <v>39414</v>
      </c>
      <c r="D311">
        <v>13289.45</v>
      </c>
      <c r="E311">
        <f t="shared" si="48"/>
        <v>0.025543969798833825</v>
      </c>
      <c r="F311">
        <f t="shared" si="53"/>
        <v>0.00014905242579095034</v>
      </c>
      <c r="G311" s="13">
        <f t="shared" si="49"/>
        <v>0.012208702870942119</v>
      </c>
      <c r="I311">
        <v>6306.2</v>
      </c>
      <c r="J311">
        <f t="shared" si="54"/>
        <v>0.026951324767534646</v>
      </c>
      <c r="K311">
        <f t="shared" si="55"/>
        <v>0.00018259554369095334</v>
      </c>
      <c r="L311" s="13">
        <f t="shared" si="50"/>
        <v>0.013512791854052712</v>
      </c>
      <c r="N311">
        <v>5561.21</v>
      </c>
      <c r="O311">
        <f t="shared" si="56"/>
        <v>0.023377995167615285</v>
      </c>
      <c r="P311">
        <f t="shared" si="57"/>
        <v>0.00013221896490893327</v>
      </c>
      <c r="Q311" s="13">
        <f t="shared" si="51"/>
        <v>0.011498650569042146</v>
      </c>
      <c r="S311">
        <v>15153.78</v>
      </c>
      <c r="T311">
        <f t="shared" si="58"/>
        <v>-0.0045372581349747065</v>
      </c>
      <c r="U311">
        <f t="shared" si="59"/>
        <v>0.00021027593119129527</v>
      </c>
      <c r="V311" s="13">
        <f t="shared" si="52"/>
        <v>0.014500894151440982</v>
      </c>
    </row>
    <row r="312" spans="2:22" ht="15">
      <c r="B312" s="2">
        <v>310</v>
      </c>
      <c r="C312" s="1">
        <v>39415</v>
      </c>
      <c r="D312">
        <v>13311.73</v>
      </c>
      <c r="E312">
        <f t="shared" si="48"/>
        <v>0.001676517839338636</v>
      </c>
      <c r="F312">
        <f t="shared" si="53"/>
        <v>0.0001792589438285174</v>
      </c>
      <c r="G312" s="13">
        <f t="shared" si="49"/>
        <v>0.013388761848226198</v>
      </c>
      <c r="I312">
        <v>6349.1</v>
      </c>
      <c r="J312">
        <f t="shared" si="54"/>
        <v>0.006802828961974017</v>
      </c>
      <c r="K312">
        <f t="shared" si="55"/>
        <v>0.00021522224547300376</v>
      </c>
      <c r="L312" s="13">
        <f t="shared" si="50"/>
        <v>0.014670454848879218</v>
      </c>
      <c r="N312">
        <v>5598.11</v>
      </c>
      <c r="O312">
        <f t="shared" si="56"/>
        <v>0.006635246645963672</v>
      </c>
      <c r="P312">
        <f t="shared" si="57"/>
        <v>0.00015707766649781992</v>
      </c>
      <c r="Q312" s="13">
        <f t="shared" si="51"/>
        <v>0.012533062933609642</v>
      </c>
      <c r="S312">
        <v>15513.74</v>
      </c>
      <c r="T312">
        <f t="shared" si="58"/>
        <v>0.023753809280588678</v>
      </c>
      <c r="U312">
        <f t="shared" si="59"/>
        <v>0.0001988945780028212</v>
      </c>
      <c r="V312" s="13">
        <f t="shared" si="52"/>
        <v>0.01410299890104304</v>
      </c>
    </row>
    <row r="313" spans="2:22" ht="15">
      <c r="B313" s="2">
        <v>311</v>
      </c>
      <c r="C313" s="1">
        <v>39416</v>
      </c>
      <c r="D313">
        <v>13371.72</v>
      </c>
      <c r="E313">
        <f t="shared" si="48"/>
        <v>0.00450655174045746</v>
      </c>
      <c r="F313">
        <f t="shared" si="53"/>
        <v>0.0001686720499227436</v>
      </c>
      <c r="G313" s="13">
        <f t="shared" si="49"/>
        <v>0.012987380410334625</v>
      </c>
      <c r="I313">
        <v>6432.5</v>
      </c>
      <c r="J313">
        <f t="shared" si="54"/>
        <v>0.013135720023310333</v>
      </c>
      <c r="K313">
        <f t="shared" si="55"/>
        <v>0.00020508561965777586</v>
      </c>
      <c r="L313" s="13">
        <f t="shared" si="50"/>
        <v>0.014320810719291553</v>
      </c>
      <c r="N313">
        <v>5670.57</v>
      </c>
      <c r="O313">
        <f t="shared" si="56"/>
        <v>0.012943654197577405</v>
      </c>
      <c r="P313">
        <f t="shared" si="57"/>
        <v>0.00015029459639111703</v>
      </c>
      <c r="Q313" s="13">
        <f t="shared" si="51"/>
        <v>0.012259469661902877</v>
      </c>
      <c r="S313">
        <v>15680.67</v>
      </c>
      <c r="T313">
        <f t="shared" si="58"/>
        <v>0.01076013907671524</v>
      </c>
      <c r="U313">
        <f t="shared" si="59"/>
        <v>0.0002208155106429668</v>
      </c>
      <c r="V313" s="13">
        <f t="shared" si="52"/>
        <v>0.01485986240323129</v>
      </c>
    </row>
    <row r="314" spans="2:22" ht="15">
      <c r="B314" s="2">
        <v>312</v>
      </c>
      <c r="C314" s="1">
        <v>39419</v>
      </c>
      <c r="D314">
        <v>13314.57</v>
      </c>
      <c r="E314">
        <f t="shared" si="48"/>
        <v>-0.004273945311448313</v>
      </c>
      <c r="F314">
        <f t="shared" si="53"/>
        <v>0.00015977026744274416</v>
      </c>
      <c r="G314" s="13">
        <f t="shared" si="49"/>
        <v>0.01264002640197971</v>
      </c>
      <c r="I314">
        <v>6386.6</v>
      </c>
      <c r="J314">
        <f t="shared" si="54"/>
        <v>-0.0071356393315195705</v>
      </c>
      <c r="K314">
        <f t="shared" si="55"/>
        <v>0.00020313331091015706</v>
      </c>
      <c r="L314" s="13">
        <f t="shared" si="50"/>
        <v>0.01425248437677295</v>
      </c>
      <c r="N314">
        <v>5629.46</v>
      </c>
      <c r="O314">
        <f t="shared" si="56"/>
        <v>-0.007249712110070006</v>
      </c>
      <c r="P314">
        <f t="shared" si="57"/>
        <v>0.0001513292116468378</v>
      </c>
      <c r="Q314" s="13">
        <f t="shared" si="51"/>
        <v>0.012301593866114983</v>
      </c>
      <c r="S314">
        <v>15628.97</v>
      </c>
      <c r="T314">
        <f t="shared" si="58"/>
        <v>-0.0032970529958222913</v>
      </c>
      <c r="U314">
        <f t="shared" si="59"/>
        <v>0.00021451341558140403</v>
      </c>
      <c r="V314" s="13">
        <f t="shared" si="52"/>
        <v>0.014646276509113298</v>
      </c>
    </row>
    <row r="315" spans="2:22" ht="15">
      <c r="B315" s="2">
        <v>313</v>
      </c>
      <c r="C315" s="1">
        <v>39420</v>
      </c>
      <c r="D315">
        <v>13248.73</v>
      </c>
      <c r="E315">
        <f t="shared" si="48"/>
        <v>-0.004944958793261829</v>
      </c>
      <c r="F315">
        <f t="shared" si="53"/>
        <v>0.00015128004790769458</v>
      </c>
      <c r="G315" s="13">
        <f t="shared" si="49"/>
        <v>0.012299595436748908</v>
      </c>
      <c r="I315">
        <v>6315.2</v>
      </c>
      <c r="J315">
        <f t="shared" si="54"/>
        <v>-0.011179657407697451</v>
      </c>
      <c r="K315">
        <f t="shared" si="55"/>
        <v>0.00019400035317571938</v>
      </c>
      <c r="L315" s="13">
        <f t="shared" si="50"/>
        <v>0.013928400955447806</v>
      </c>
      <c r="N315">
        <v>5547.21</v>
      </c>
      <c r="O315">
        <f t="shared" si="56"/>
        <v>-0.01461063761000167</v>
      </c>
      <c r="P315">
        <f t="shared" si="57"/>
        <v>0.00014540295848876125</v>
      </c>
      <c r="Q315" s="13">
        <f t="shared" si="51"/>
        <v>0.012058314910830668</v>
      </c>
      <c r="S315">
        <v>15480.19</v>
      </c>
      <c r="T315">
        <f t="shared" si="58"/>
        <v>-0.009519501285113405</v>
      </c>
      <c r="U315">
        <f t="shared" si="59"/>
        <v>0.00020229484415395542</v>
      </c>
      <c r="V315" s="13">
        <f t="shared" si="52"/>
        <v>0.014223039202433334</v>
      </c>
    </row>
    <row r="316" spans="2:22" ht="15">
      <c r="B316" s="2">
        <v>314</v>
      </c>
      <c r="C316" s="1">
        <v>39421</v>
      </c>
      <c r="D316">
        <v>13444.96</v>
      </c>
      <c r="E316">
        <f t="shared" si="48"/>
        <v>0.014811230963269655</v>
      </c>
      <c r="F316">
        <f t="shared" si="53"/>
        <v>0.00014367040208125635</v>
      </c>
      <c r="G316" s="13">
        <f t="shared" si="49"/>
        <v>0.011986258885960053</v>
      </c>
      <c r="I316">
        <v>6493.8</v>
      </c>
      <c r="J316">
        <f t="shared" si="54"/>
        <v>0.0282809728908032</v>
      </c>
      <c r="K316">
        <f t="shared" si="55"/>
        <v>0.00018985941637038529</v>
      </c>
      <c r="L316" s="13">
        <f t="shared" si="50"/>
        <v>0.013778948304220657</v>
      </c>
      <c r="N316">
        <v>5659.07</v>
      </c>
      <c r="O316">
        <f t="shared" si="56"/>
        <v>0.02016509200120415</v>
      </c>
      <c r="P316">
        <f t="shared" si="57"/>
        <v>0.0001494870248616833</v>
      </c>
      <c r="Q316" s="13">
        <f t="shared" si="51"/>
        <v>0.01222648865626118</v>
      </c>
      <c r="S316">
        <v>15608.88</v>
      </c>
      <c r="T316">
        <f t="shared" si="58"/>
        <v>0.008313205458072457</v>
      </c>
      <c r="U316">
        <f t="shared" si="59"/>
        <v>0.00019559440778775465</v>
      </c>
      <c r="V316" s="13">
        <f t="shared" si="52"/>
        <v>0.013985507062232483</v>
      </c>
    </row>
    <row r="317" spans="2:22" ht="15">
      <c r="B317" s="2">
        <v>315</v>
      </c>
      <c r="C317" s="1">
        <v>39422</v>
      </c>
      <c r="D317">
        <v>13619.89</v>
      </c>
      <c r="E317">
        <f t="shared" si="48"/>
        <v>0.013010823386607346</v>
      </c>
      <c r="F317">
        <f t="shared" si="53"/>
        <v>0.00014821253171522005</v>
      </c>
      <c r="G317" s="13">
        <f t="shared" si="49"/>
        <v>0.012174256926614455</v>
      </c>
      <c r="I317">
        <v>6485.6</v>
      </c>
      <c r="J317">
        <f t="shared" si="54"/>
        <v>-0.0012627429240198063</v>
      </c>
      <c r="K317">
        <f t="shared" si="55"/>
        <v>0.00022645665704718295</v>
      </c>
      <c r="L317" s="13">
        <f t="shared" si="50"/>
        <v>0.015048476901240967</v>
      </c>
      <c r="N317">
        <v>5673.76</v>
      </c>
      <c r="O317">
        <f t="shared" si="56"/>
        <v>0.002595832884201911</v>
      </c>
      <c r="P317">
        <f t="shared" si="57"/>
        <v>0.00016491565949500398</v>
      </c>
      <c r="Q317" s="13">
        <f t="shared" si="51"/>
        <v>0.01284194920932971</v>
      </c>
      <c r="S317">
        <v>15874.08</v>
      </c>
      <c r="T317">
        <f t="shared" si="58"/>
        <v>0.016990328582191724</v>
      </c>
      <c r="U317">
        <f t="shared" si="59"/>
        <v>0.0001880053064197769</v>
      </c>
      <c r="V317" s="13">
        <f t="shared" si="52"/>
        <v>0.013711502704655567</v>
      </c>
    </row>
    <row r="318" spans="2:22" ht="15">
      <c r="B318" s="2">
        <v>316</v>
      </c>
      <c r="C318" s="1">
        <v>39423</v>
      </c>
      <c r="D318">
        <v>13625.58</v>
      </c>
      <c r="E318">
        <f t="shared" si="48"/>
        <v>0.00041777136232381537</v>
      </c>
      <c r="F318">
        <f t="shared" si="53"/>
        <v>0.00014947667132415618</v>
      </c>
      <c r="G318" s="13">
        <f t="shared" si="49"/>
        <v>0.012226065242920806</v>
      </c>
      <c r="I318">
        <v>6554.9</v>
      </c>
      <c r="J318">
        <f t="shared" si="54"/>
        <v>0.010685210312075871</v>
      </c>
      <c r="K318">
        <f t="shared" si="55"/>
        <v>0.0002129649288058817</v>
      </c>
      <c r="L318" s="13">
        <f t="shared" si="50"/>
        <v>0.014593317950551262</v>
      </c>
      <c r="N318">
        <v>5718.75</v>
      </c>
      <c r="O318">
        <f t="shared" si="56"/>
        <v>0.007929485914102778</v>
      </c>
      <c r="P318">
        <f t="shared" si="57"/>
        <v>0.00015542502082706598</v>
      </c>
      <c r="Q318" s="13">
        <f t="shared" si="51"/>
        <v>0.012466957159911394</v>
      </c>
      <c r="S318">
        <v>15956.37</v>
      </c>
      <c r="T318">
        <f t="shared" si="58"/>
        <v>0.005183922469837677</v>
      </c>
      <c r="U318">
        <f t="shared" si="59"/>
        <v>0.00019404526395444075</v>
      </c>
      <c r="V318" s="13">
        <f t="shared" si="52"/>
        <v>0.013930013063685215</v>
      </c>
    </row>
    <row r="319" spans="2:22" ht="15">
      <c r="B319" s="2">
        <v>317</v>
      </c>
      <c r="C319" s="1">
        <v>39426</v>
      </c>
      <c r="D319">
        <v>13727.03</v>
      </c>
      <c r="E319">
        <f t="shared" si="48"/>
        <v>0.007445554611253299</v>
      </c>
      <c r="F319">
        <f t="shared" si="53"/>
        <v>0.0001405185430193775</v>
      </c>
      <c r="G319" s="13">
        <f t="shared" si="49"/>
        <v>0.01185405175538632</v>
      </c>
      <c r="I319">
        <v>6565.4</v>
      </c>
      <c r="J319">
        <f t="shared" si="54"/>
        <v>0.001601855100764314</v>
      </c>
      <c r="K319">
        <f t="shared" si="55"/>
        <v>0.00020703745624232637</v>
      </c>
      <c r="L319" s="13">
        <f t="shared" si="50"/>
        <v>0.014388796205462302</v>
      </c>
      <c r="N319">
        <v>5750.92</v>
      </c>
      <c r="O319">
        <f t="shared" si="56"/>
        <v>0.005625355191256843</v>
      </c>
      <c r="P319">
        <f t="shared" si="57"/>
        <v>0.00014987212438915927</v>
      </c>
      <c r="Q319" s="13">
        <f t="shared" si="51"/>
        <v>0.012242227100865238</v>
      </c>
      <c r="S319">
        <v>15924.39</v>
      </c>
      <c r="T319">
        <f t="shared" si="58"/>
        <v>-0.002004215244444782</v>
      </c>
      <c r="U319">
        <f t="shared" si="59"/>
        <v>0.00018401493124757157</v>
      </c>
      <c r="V319" s="13">
        <f t="shared" si="52"/>
        <v>0.013565210328173006</v>
      </c>
    </row>
    <row r="320" spans="2:22" ht="15">
      <c r="B320" s="2">
        <v>318</v>
      </c>
      <c r="C320" s="1">
        <v>39427</v>
      </c>
      <c r="D320">
        <v>13432.77</v>
      </c>
      <c r="E320">
        <f t="shared" si="48"/>
        <v>-0.021436537983817346</v>
      </c>
      <c r="F320">
        <f t="shared" si="53"/>
        <v>0.00013541360744636415</v>
      </c>
      <c r="G320" s="13">
        <f t="shared" si="49"/>
        <v>0.011636735257208704</v>
      </c>
      <c r="I320">
        <v>6536.9</v>
      </c>
      <c r="J320">
        <f t="shared" si="54"/>
        <v>-0.004340938861303196</v>
      </c>
      <c r="K320">
        <f t="shared" si="55"/>
        <v>0.00019476916525361745</v>
      </c>
      <c r="L320" s="13">
        <f t="shared" si="50"/>
        <v>0.01395597238653106</v>
      </c>
      <c r="N320">
        <v>5724.76</v>
      </c>
      <c r="O320">
        <f t="shared" si="56"/>
        <v>-0.004548837403406734</v>
      </c>
      <c r="P320">
        <f t="shared" si="57"/>
        <v>0.00014277847418747773</v>
      </c>
      <c r="Q320" s="13">
        <f t="shared" si="51"/>
        <v>0.011948994693591496</v>
      </c>
      <c r="S320">
        <v>16044.72</v>
      </c>
      <c r="T320">
        <f t="shared" si="58"/>
        <v>0.007556333398013986</v>
      </c>
      <c r="U320">
        <f t="shared" si="59"/>
        <v>0.00017321504809748116</v>
      </c>
      <c r="V320" s="13">
        <f t="shared" si="52"/>
        <v>0.013161118801130895</v>
      </c>
    </row>
    <row r="321" spans="2:22" ht="15">
      <c r="B321" s="2">
        <v>319</v>
      </c>
      <c r="C321" s="1">
        <v>39428</v>
      </c>
      <c r="D321">
        <v>13473.9</v>
      </c>
      <c r="E321">
        <f t="shared" si="48"/>
        <v>0.003061915003383457</v>
      </c>
      <c r="F321">
        <f t="shared" si="53"/>
        <v>0.00015486030064348097</v>
      </c>
      <c r="G321" s="13">
        <f t="shared" si="49"/>
        <v>0.012444287872091394</v>
      </c>
      <c r="I321">
        <v>6559.8</v>
      </c>
      <c r="J321">
        <f t="shared" si="54"/>
        <v>0.0035031895852775086</v>
      </c>
      <c r="K321">
        <f t="shared" si="55"/>
        <v>0.00018421364035025475</v>
      </c>
      <c r="L321" s="13">
        <f t="shared" si="50"/>
        <v>0.013572532569504291</v>
      </c>
      <c r="N321">
        <v>5743.32</v>
      </c>
      <c r="O321">
        <f t="shared" si="56"/>
        <v>0.0032420573089526005</v>
      </c>
      <c r="P321">
        <f t="shared" si="57"/>
        <v>0.00013545328103958698</v>
      </c>
      <c r="Q321" s="13">
        <f t="shared" si="51"/>
        <v>0.011638439802636218</v>
      </c>
      <c r="S321">
        <v>15932.26</v>
      </c>
      <c r="T321">
        <f t="shared" si="58"/>
        <v>-0.0070091593994784035</v>
      </c>
      <c r="U321">
        <f t="shared" si="59"/>
        <v>0.00016624803567694878</v>
      </c>
      <c r="V321" s="13">
        <f t="shared" si="52"/>
        <v>0.01289372078482192</v>
      </c>
    </row>
    <row r="322" spans="2:22" ht="15">
      <c r="B322" s="2">
        <v>320</v>
      </c>
      <c r="C322" s="1">
        <v>39429</v>
      </c>
      <c r="D322">
        <v>13517.96</v>
      </c>
      <c r="E322">
        <f t="shared" si="48"/>
        <v>0.003270025753493754</v>
      </c>
      <c r="F322">
        <f t="shared" si="53"/>
        <v>0.0001461312020141488</v>
      </c>
      <c r="G322" s="13">
        <f t="shared" si="49"/>
        <v>0.012088473932393153</v>
      </c>
      <c r="I322">
        <v>6364.2</v>
      </c>
      <c r="J322">
        <f t="shared" si="54"/>
        <v>-0.029817982255556628</v>
      </c>
      <c r="K322">
        <f t="shared" si="55"/>
        <v>0.00017389716216546327</v>
      </c>
      <c r="L322" s="13">
        <f t="shared" si="50"/>
        <v>0.01318700732408469</v>
      </c>
      <c r="N322">
        <v>5590.91</v>
      </c>
      <c r="O322">
        <f t="shared" si="56"/>
        <v>-0.02653691593015884</v>
      </c>
      <c r="P322">
        <f t="shared" si="57"/>
        <v>0.00012795674031288373</v>
      </c>
      <c r="Q322" s="13">
        <f t="shared" si="51"/>
        <v>0.01131179651129226</v>
      </c>
      <c r="S322">
        <v>15536.52</v>
      </c>
      <c r="T322">
        <f t="shared" si="58"/>
        <v>-0.02483891174259018</v>
      </c>
      <c r="U322">
        <f t="shared" si="59"/>
        <v>0.00015922085246556963</v>
      </c>
      <c r="V322" s="13">
        <f t="shared" si="52"/>
        <v>0.012618274543913269</v>
      </c>
    </row>
    <row r="323" spans="2:22" ht="15">
      <c r="B323" s="2">
        <v>321</v>
      </c>
      <c r="C323" s="1">
        <v>39430</v>
      </c>
      <c r="D323">
        <v>13339.85</v>
      </c>
      <c r="E323">
        <f aca="true" t="shared" si="60" ref="E323:E386">(D323-D322)/D322</f>
        <v>-0.013175804633243388</v>
      </c>
      <c r="F323">
        <f t="shared" si="53"/>
        <v>0.0001380049139990106</v>
      </c>
      <c r="G323" s="13">
        <f t="shared" si="49"/>
        <v>0.011747549276296338</v>
      </c>
      <c r="I323">
        <v>6397</v>
      </c>
      <c r="J323">
        <f t="shared" si="54"/>
        <v>0.005153829232268028</v>
      </c>
      <c r="K323">
        <f t="shared" si="55"/>
        <v>0.0002168100563830969</v>
      </c>
      <c r="L323" s="13">
        <f t="shared" si="50"/>
        <v>0.014724471344774892</v>
      </c>
      <c r="N323">
        <v>5605.36</v>
      </c>
      <c r="O323">
        <f t="shared" si="56"/>
        <v>0.002584552425275996</v>
      </c>
      <c r="P323">
        <f t="shared" si="57"/>
        <v>0.0001625318103191698</v>
      </c>
      <c r="Q323" s="13">
        <f t="shared" si="51"/>
        <v>0.012748796426297261</v>
      </c>
      <c r="S323">
        <v>15514.51</v>
      </c>
      <c r="T323">
        <f t="shared" si="58"/>
        <v>-0.0014166621611532194</v>
      </c>
      <c r="U323">
        <f t="shared" si="59"/>
        <v>0.00018668589351100652</v>
      </c>
      <c r="V323" s="13">
        <f t="shared" si="52"/>
        <v>0.013663304633616515</v>
      </c>
    </row>
    <row r="324" spans="2:22" ht="15">
      <c r="B324" s="2">
        <v>322</v>
      </c>
      <c r="C324" s="1">
        <v>39433</v>
      </c>
      <c r="D324">
        <v>13167.2</v>
      </c>
      <c r="E324">
        <f t="shared" si="60"/>
        <v>-0.01294242439007932</v>
      </c>
      <c r="F324">
        <f t="shared" si="53"/>
        <v>0.00014014072882307383</v>
      </c>
      <c r="G324" s="13">
        <f aca="true" t="shared" si="61" ref="G324:G387">SQRT(F324)</f>
        <v>0.011838104950669842</v>
      </c>
      <c r="I324">
        <v>6277.8</v>
      </c>
      <c r="J324">
        <f t="shared" si="54"/>
        <v>-0.018633734563076414</v>
      </c>
      <c r="K324">
        <f t="shared" si="55"/>
        <v>0.0002053951703454339</v>
      </c>
      <c r="L324" s="13">
        <f aca="true" t="shared" si="62" ref="L324:L387">SQRT(K324)</f>
        <v>0.014331614366338284</v>
      </c>
      <c r="N324">
        <v>5514.88</v>
      </c>
      <c r="O324">
        <f t="shared" si="56"/>
        <v>-0.016141692951032505</v>
      </c>
      <c r="P324">
        <f t="shared" si="57"/>
        <v>0.00015318069637435962</v>
      </c>
      <c r="Q324" s="13">
        <f aca="true" t="shared" si="63" ref="Q324:Q387">SQRT(P324)</f>
        <v>0.012376618939531087</v>
      </c>
      <c r="S324">
        <v>15249.79</v>
      </c>
      <c r="T324">
        <f t="shared" si="58"/>
        <v>-0.017062736754173954</v>
      </c>
      <c r="U324">
        <f t="shared" si="59"/>
        <v>0.00017560515580107672</v>
      </c>
      <c r="V324" s="13">
        <f aca="true" t="shared" si="64" ref="V324:V387">SQRT(U324)</f>
        <v>0.013251609555109777</v>
      </c>
    </row>
    <row r="325" spans="2:22" ht="15">
      <c r="B325" s="2">
        <v>323</v>
      </c>
      <c r="C325" s="1">
        <v>39434</v>
      </c>
      <c r="D325">
        <v>13232.47</v>
      </c>
      <c r="E325">
        <f t="shared" si="60"/>
        <v>0.004957014399416627</v>
      </c>
      <c r="F325">
        <f aca="true" t="shared" si="65" ref="F325:F388">$A$2*F324+(1-$A$2)*E324*E324</f>
        <v>0.0001417826660392646</v>
      </c>
      <c r="G325" s="13">
        <f t="shared" si="61"/>
        <v>0.011907252665466732</v>
      </c>
      <c r="I325">
        <v>6279.3</v>
      </c>
      <c r="J325">
        <f aca="true" t="shared" si="66" ref="J325:J388">(I325-I324)/I324</f>
        <v>0.00023893720730192104</v>
      </c>
      <c r="K325">
        <f aca="true" t="shared" si="67" ref="K325:K388">$A$2*K324+(1-$A$2)*J324*J324</f>
        <v>0.00021390442395073918</v>
      </c>
      <c r="L325" s="13">
        <f t="shared" si="62"/>
        <v>0.014625471751391105</v>
      </c>
      <c r="N325">
        <v>5509.37</v>
      </c>
      <c r="O325">
        <f aca="true" t="shared" si="68" ref="O325:O388">(N325-N324)/N324</f>
        <v>-0.000999115121271944</v>
      </c>
      <c r="P325">
        <f aca="true" t="shared" si="69" ref="P325:P388">$A$2*P324+(1-$A$2)*O324*O324</f>
        <v>0.00015962310967142278</v>
      </c>
      <c r="Q325" s="13">
        <f t="shared" si="63"/>
        <v>0.01263420395875509</v>
      </c>
      <c r="S325">
        <v>15207.86</v>
      </c>
      <c r="T325">
        <f aca="true" t="shared" si="70" ref="T325:T388">(S325-S324)/S324</f>
        <v>-0.002749546059322803</v>
      </c>
      <c r="U325">
        <f aca="true" t="shared" si="71" ref="U325:U388">$A$2*U324+(1-$A$2)*T324*T324</f>
        <v>0.00018253706558554644</v>
      </c>
      <c r="V325" s="13">
        <f t="shared" si="64"/>
        <v>0.013510627875326389</v>
      </c>
    </row>
    <row r="326" spans="2:22" ht="15">
      <c r="B326" s="2">
        <v>324</v>
      </c>
      <c r="C326" s="1">
        <v>39435</v>
      </c>
      <c r="D326">
        <v>13207.27</v>
      </c>
      <c r="E326">
        <f t="shared" si="60"/>
        <v>-0.001904406357996573</v>
      </c>
      <c r="F326">
        <f t="shared" si="65"/>
        <v>0.00013475002558227016</v>
      </c>
      <c r="G326" s="13">
        <f t="shared" si="61"/>
        <v>0.01160818786815023</v>
      </c>
      <c r="I326">
        <v>6284.5</v>
      </c>
      <c r="J326">
        <f t="shared" si="66"/>
        <v>0.0008281177838293787</v>
      </c>
      <c r="K326">
        <f t="shared" si="67"/>
        <v>0.0002010735839730368</v>
      </c>
      <c r="L326" s="13">
        <f t="shared" si="62"/>
        <v>0.014180041747929969</v>
      </c>
      <c r="N326">
        <v>5497.42</v>
      </c>
      <c r="O326">
        <f t="shared" si="68"/>
        <v>-0.002169032030885531</v>
      </c>
      <c r="P326">
        <f t="shared" si="69"/>
        <v>0.00015010561695267066</v>
      </c>
      <c r="Q326" s="13">
        <f t="shared" si="63"/>
        <v>0.012251759749222584</v>
      </c>
      <c r="S326">
        <v>15030.51</v>
      </c>
      <c r="T326">
        <f t="shared" si="70"/>
        <v>-0.011661732814478852</v>
      </c>
      <c r="U326">
        <f t="shared" si="71"/>
        <v>0.0001720384418623539</v>
      </c>
      <c r="V326" s="13">
        <f t="shared" si="64"/>
        <v>0.013116342548986509</v>
      </c>
    </row>
    <row r="327" spans="2:22" ht="15">
      <c r="B327" s="2">
        <v>325</v>
      </c>
      <c r="C327" s="1">
        <v>39436</v>
      </c>
      <c r="D327">
        <v>13245.64</v>
      </c>
      <c r="E327">
        <f t="shared" si="60"/>
        <v>0.0029052181109342793</v>
      </c>
      <c r="F327">
        <f t="shared" si="65"/>
        <v>0.0001268826298619166</v>
      </c>
      <c r="G327" s="13">
        <f t="shared" si="61"/>
        <v>0.011264219008076707</v>
      </c>
      <c r="I327">
        <v>6345.6</v>
      </c>
      <c r="J327">
        <f t="shared" si="66"/>
        <v>0.009722332723367071</v>
      </c>
      <c r="K327">
        <f t="shared" si="67"/>
        <v>0.00018905031567848825</v>
      </c>
      <c r="L327" s="13">
        <f t="shared" si="62"/>
        <v>0.013749556926624518</v>
      </c>
      <c r="N327">
        <v>5511.45</v>
      </c>
      <c r="O327">
        <f t="shared" si="68"/>
        <v>0.002552106260754999</v>
      </c>
      <c r="P327">
        <f t="shared" si="69"/>
        <v>0.00014138156193257084</v>
      </c>
      <c r="Q327" s="13">
        <f t="shared" si="63"/>
        <v>0.01189039788789975</v>
      </c>
      <c r="S327">
        <v>15031.6</v>
      </c>
      <c r="T327">
        <f t="shared" si="70"/>
        <v>7.251916268976539E-05</v>
      </c>
      <c r="U327">
        <f t="shared" si="71"/>
        <v>0.00016987589608479021</v>
      </c>
      <c r="V327" s="13">
        <f t="shared" si="64"/>
        <v>0.01303364477361533</v>
      </c>
    </row>
    <row r="328" spans="2:22" ht="15">
      <c r="B328" s="2">
        <v>326</v>
      </c>
      <c r="C328" s="1">
        <v>39437</v>
      </c>
      <c r="D328">
        <v>13450.65</v>
      </c>
      <c r="E328">
        <f t="shared" si="60"/>
        <v>0.015477545818850597</v>
      </c>
      <c r="F328">
        <f t="shared" si="65"/>
        <v>0.00011977608960652761</v>
      </c>
      <c r="G328" s="13">
        <f t="shared" si="61"/>
        <v>0.010944226313747703</v>
      </c>
      <c r="I328">
        <v>6434.1</v>
      </c>
      <c r="J328">
        <f t="shared" si="66"/>
        <v>0.013946671709531013</v>
      </c>
      <c r="K328">
        <f t="shared" si="67"/>
        <v>0.0001833787219528102</v>
      </c>
      <c r="L328" s="13">
        <f t="shared" si="62"/>
        <v>0.01354173998985397</v>
      </c>
      <c r="N328">
        <v>5602.77</v>
      </c>
      <c r="O328">
        <f t="shared" si="68"/>
        <v>0.016569142421685876</v>
      </c>
      <c r="P328">
        <f t="shared" si="69"/>
        <v>0.0001332894629985877</v>
      </c>
      <c r="Q328" s="13">
        <f t="shared" si="63"/>
        <v>0.011545105586290134</v>
      </c>
      <c r="S328">
        <v>15257</v>
      </c>
      <c r="T328">
        <f t="shared" si="70"/>
        <v>0.014995077037707206</v>
      </c>
      <c r="U328">
        <f t="shared" si="71"/>
        <v>0.00015968365786144022</v>
      </c>
      <c r="V328" s="13">
        <f t="shared" si="64"/>
        <v>0.012636599932792057</v>
      </c>
    </row>
    <row r="329" spans="2:22" ht="15">
      <c r="B329" s="2">
        <v>327</v>
      </c>
      <c r="C329" s="1">
        <v>39443</v>
      </c>
      <c r="D329">
        <v>13359.61</v>
      </c>
      <c r="E329">
        <f t="shared" si="60"/>
        <v>-0.006768446134573352</v>
      </c>
      <c r="F329">
        <f t="shared" si="65"/>
        <v>0.00012696278970461314</v>
      </c>
      <c r="G329" s="13">
        <f t="shared" si="61"/>
        <v>0.011267776608746427</v>
      </c>
      <c r="I329">
        <v>6497.8</v>
      </c>
      <c r="J329">
        <f t="shared" si="66"/>
        <v>0.009900374566761445</v>
      </c>
      <c r="K329">
        <f t="shared" si="67"/>
        <v>0.00018404657774204755</v>
      </c>
      <c r="L329" s="13">
        <f t="shared" si="62"/>
        <v>0.013566376735961875</v>
      </c>
      <c r="N329">
        <v>5627.48</v>
      </c>
      <c r="O329">
        <f t="shared" si="68"/>
        <v>0.004410318467472183</v>
      </c>
      <c r="P329">
        <f t="shared" si="69"/>
        <v>0.00014176428405407907</v>
      </c>
      <c r="Q329" s="13">
        <f t="shared" si="63"/>
        <v>0.01190648075856502</v>
      </c>
      <c r="S329">
        <v>15564.69</v>
      </c>
      <c r="T329">
        <f t="shared" si="70"/>
        <v>0.02016713639640824</v>
      </c>
      <c r="U329">
        <f t="shared" si="71"/>
        <v>0.00016359377851176023</v>
      </c>
      <c r="V329" s="13">
        <f t="shared" si="64"/>
        <v>0.012790378356864985</v>
      </c>
    </row>
    <row r="330" spans="2:22" ht="15">
      <c r="B330" s="2">
        <v>328</v>
      </c>
      <c r="C330" s="1">
        <v>39444</v>
      </c>
      <c r="D330">
        <v>13365.87</v>
      </c>
      <c r="E330">
        <f t="shared" si="60"/>
        <v>0.0004685765527586672</v>
      </c>
      <c r="F330">
        <f t="shared" si="65"/>
        <v>0.0001220937341069336</v>
      </c>
      <c r="G330" s="13">
        <f t="shared" si="61"/>
        <v>0.011049603346135715</v>
      </c>
      <c r="I330">
        <v>6476.9</v>
      </c>
      <c r="J330">
        <f t="shared" si="66"/>
        <v>-0.0032164732678753648</v>
      </c>
      <c r="K330">
        <f t="shared" si="67"/>
        <v>0.00017888482807125531</v>
      </c>
      <c r="L330" s="13">
        <f t="shared" si="62"/>
        <v>0.013374783290627752</v>
      </c>
      <c r="N330">
        <v>5627.25</v>
      </c>
      <c r="O330">
        <f t="shared" si="68"/>
        <v>-4.08708693766239E-05</v>
      </c>
      <c r="P330">
        <f t="shared" si="69"/>
        <v>0.00013442548154990588</v>
      </c>
      <c r="Q330" s="13">
        <f t="shared" si="63"/>
        <v>0.01159420034111477</v>
      </c>
      <c r="S330">
        <v>15307.78</v>
      </c>
      <c r="T330">
        <f t="shared" si="70"/>
        <v>-0.01650595032731136</v>
      </c>
      <c r="U330">
        <f t="shared" si="71"/>
        <v>0.00017818095522693467</v>
      </c>
      <c r="V330" s="13">
        <f t="shared" si="64"/>
        <v>0.013348443925302106</v>
      </c>
    </row>
    <row r="331" spans="2:22" ht="15">
      <c r="B331" s="2">
        <v>329</v>
      </c>
      <c r="C331" s="1">
        <v>39451</v>
      </c>
      <c r="D331">
        <v>12800.18</v>
      </c>
      <c r="E331">
        <f t="shared" si="60"/>
        <v>-0.04232347015196171</v>
      </c>
      <c r="F331">
        <f t="shared" si="65"/>
        <v>0.00011478128389966528</v>
      </c>
      <c r="G331" s="13">
        <f t="shared" si="61"/>
        <v>0.010713602750693404</v>
      </c>
      <c r="I331">
        <v>6348.5</v>
      </c>
      <c r="J331">
        <f t="shared" si="66"/>
        <v>-0.0198242986613966</v>
      </c>
      <c r="K331">
        <f t="shared" si="67"/>
        <v>0.0001687724804039574</v>
      </c>
      <c r="L331" s="13">
        <f t="shared" si="62"/>
        <v>0.012991246299103</v>
      </c>
      <c r="N331">
        <v>5446.79</v>
      </c>
      <c r="O331">
        <f t="shared" si="68"/>
        <v>-0.032068950197698703</v>
      </c>
      <c r="P331">
        <f t="shared" si="69"/>
        <v>0.00012636005288258934</v>
      </c>
      <c r="Q331" s="13">
        <f t="shared" si="63"/>
        <v>0.011240998749336704</v>
      </c>
      <c r="S331">
        <v>14691.41</v>
      </c>
      <c r="T331">
        <f t="shared" si="70"/>
        <v>-0.04026514621976542</v>
      </c>
      <c r="U331">
        <f t="shared" si="71"/>
        <v>0.0001838368816857788</v>
      </c>
      <c r="V331" s="13">
        <f t="shared" si="64"/>
        <v>0.013558646012260176</v>
      </c>
    </row>
    <row r="332" spans="2:22" ht="15">
      <c r="B332" s="2">
        <v>330</v>
      </c>
      <c r="C332" s="1">
        <v>39454</v>
      </c>
      <c r="D332">
        <v>12827.49</v>
      </c>
      <c r="E332">
        <f t="shared" si="60"/>
        <v>0.0021335637467597714</v>
      </c>
      <c r="F332">
        <f t="shared" si="65"/>
        <v>0.00021537097440792508</v>
      </c>
      <c r="G332" s="13">
        <f t="shared" si="61"/>
        <v>0.014675522968805067</v>
      </c>
      <c r="I332">
        <v>6335.7</v>
      </c>
      <c r="J332">
        <f t="shared" si="66"/>
        <v>-0.002016224304953955</v>
      </c>
      <c r="K332">
        <f t="shared" si="67"/>
        <v>0.00018222630062469502</v>
      </c>
      <c r="L332" s="13">
        <f t="shared" si="62"/>
        <v>0.013499122216821915</v>
      </c>
      <c r="N332">
        <v>5452.83</v>
      </c>
      <c r="O332">
        <f t="shared" si="68"/>
        <v>0.0011089100185613845</v>
      </c>
      <c r="P332">
        <f t="shared" si="69"/>
        <v>0.00018048350371658282</v>
      </c>
      <c r="Q332" s="13">
        <f t="shared" si="63"/>
        <v>0.013434414900418358</v>
      </c>
      <c r="S332">
        <v>14500.55</v>
      </c>
      <c r="T332">
        <f t="shared" si="70"/>
        <v>-0.012991264963676093</v>
      </c>
      <c r="U332">
        <f t="shared" si="71"/>
        <v>0.00027008358879057756</v>
      </c>
      <c r="V332" s="13">
        <f t="shared" si="64"/>
        <v>0.016434220054221543</v>
      </c>
    </row>
    <row r="333" spans="2:22" ht="15">
      <c r="B333" s="2">
        <v>331</v>
      </c>
      <c r="C333" s="1">
        <v>39455</v>
      </c>
      <c r="D333">
        <v>12589.07</v>
      </c>
      <c r="E333">
        <f t="shared" si="60"/>
        <v>-0.018586644776179915</v>
      </c>
      <c r="F333">
        <f t="shared" si="65"/>
        <v>0.00020272184159913882</v>
      </c>
      <c r="G333" s="13">
        <f t="shared" si="61"/>
        <v>0.01423804205637625</v>
      </c>
      <c r="I333">
        <v>6356.5</v>
      </c>
      <c r="J333">
        <f t="shared" si="66"/>
        <v>0.0032829837271335736</v>
      </c>
      <c r="K333">
        <f t="shared" si="67"/>
        <v>0.00017153663221408655</v>
      </c>
      <c r="L333" s="13">
        <f t="shared" si="62"/>
        <v>0.013097199403463572</v>
      </c>
      <c r="N333">
        <v>5495.67</v>
      </c>
      <c r="O333">
        <f t="shared" si="68"/>
        <v>0.007856470860085524</v>
      </c>
      <c r="P333">
        <f t="shared" si="69"/>
        <v>0.00016972827437934377</v>
      </c>
      <c r="Q333" s="13">
        <f t="shared" si="63"/>
        <v>0.01302798044131721</v>
      </c>
      <c r="S333">
        <v>14528.67</v>
      </c>
      <c r="T333">
        <f t="shared" si="70"/>
        <v>0.001939236787570182</v>
      </c>
      <c r="U333">
        <f t="shared" si="71"/>
        <v>0.0002640049513845292</v>
      </c>
      <c r="V333" s="13">
        <f t="shared" si="64"/>
        <v>0.016248229176883528</v>
      </c>
    </row>
    <row r="334" spans="2:22" ht="15">
      <c r="B334" s="2">
        <v>332</v>
      </c>
      <c r="C334" s="1">
        <v>39456</v>
      </c>
      <c r="D334">
        <v>12735.31</v>
      </c>
      <c r="E334">
        <f t="shared" si="60"/>
        <v>0.011616425994930506</v>
      </c>
      <c r="F334">
        <f t="shared" si="65"/>
        <v>0.0002112863329453443</v>
      </c>
      <c r="G334" s="13">
        <f t="shared" si="61"/>
        <v>0.014535691691328083</v>
      </c>
      <c r="I334">
        <v>6272.7</v>
      </c>
      <c r="J334">
        <f t="shared" si="66"/>
        <v>-0.013183355620231287</v>
      </c>
      <c r="K334">
        <f t="shared" si="67"/>
        <v>0.00016189111321039876</v>
      </c>
      <c r="L334" s="13">
        <f t="shared" si="62"/>
        <v>0.01272364386527691</v>
      </c>
      <c r="N334">
        <v>5435.42</v>
      </c>
      <c r="O334">
        <f t="shared" si="68"/>
        <v>-0.010963176464380138</v>
      </c>
      <c r="P334">
        <f t="shared" si="69"/>
        <v>0.00016324802597910554</v>
      </c>
      <c r="Q334" s="13">
        <f t="shared" si="63"/>
        <v>0.012776855089540053</v>
      </c>
      <c r="S334">
        <v>14599.16</v>
      </c>
      <c r="T334">
        <f t="shared" si="70"/>
        <v>0.00485178615798967</v>
      </c>
      <c r="U334">
        <f t="shared" si="71"/>
        <v>0.0002483902926605533</v>
      </c>
      <c r="V334" s="13">
        <f t="shared" si="64"/>
        <v>0.01576040268078685</v>
      </c>
    </row>
    <row r="335" spans="2:22" ht="15">
      <c r="B335" s="2">
        <v>333</v>
      </c>
      <c r="C335" s="1">
        <v>39457</v>
      </c>
      <c r="D335">
        <v>12853.09</v>
      </c>
      <c r="E335">
        <f t="shared" si="60"/>
        <v>0.009248302554080007</v>
      </c>
      <c r="F335">
        <f t="shared" si="65"/>
        <v>0.00020670563414236544</v>
      </c>
      <c r="G335" s="13">
        <f t="shared" si="61"/>
        <v>0.0143772610097461</v>
      </c>
      <c r="I335">
        <v>6222.7</v>
      </c>
      <c r="J335">
        <f t="shared" si="66"/>
        <v>-0.007971049149489056</v>
      </c>
      <c r="K335">
        <f t="shared" si="67"/>
        <v>0.00016260569834234388</v>
      </c>
      <c r="L335" s="13">
        <f t="shared" si="62"/>
        <v>0.012751693940114148</v>
      </c>
      <c r="N335">
        <v>5400.43</v>
      </c>
      <c r="O335">
        <f t="shared" si="68"/>
        <v>-0.00643740502113908</v>
      </c>
      <c r="P335">
        <f t="shared" si="69"/>
        <v>0.00016066461871170752</v>
      </c>
      <c r="Q335" s="13">
        <f t="shared" si="63"/>
        <v>0.01267535477656178</v>
      </c>
      <c r="S335">
        <v>14388.11</v>
      </c>
      <c r="T335">
        <f t="shared" si="70"/>
        <v>-0.014456311185027035</v>
      </c>
      <c r="U335">
        <f t="shared" si="71"/>
        <v>0.0002348992648362917</v>
      </c>
      <c r="V335" s="13">
        <f t="shared" si="64"/>
        <v>0.01532642374581532</v>
      </c>
    </row>
    <row r="336" spans="2:22" ht="15">
      <c r="B336" s="2">
        <v>334</v>
      </c>
      <c r="C336" s="1">
        <v>39458</v>
      </c>
      <c r="D336">
        <v>12606.3</v>
      </c>
      <c r="E336">
        <f t="shared" si="60"/>
        <v>-0.01920083030617547</v>
      </c>
      <c r="F336">
        <f t="shared" si="65"/>
        <v>0.00019943516210173167</v>
      </c>
      <c r="G336" s="13">
        <f t="shared" si="61"/>
        <v>0.014122151468587626</v>
      </c>
      <c r="I336">
        <v>6202</v>
      </c>
      <c r="J336">
        <f t="shared" si="66"/>
        <v>-0.0033265302842817135</v>
      </c>
      <c r="K336">
        <f t="shared" si="67"/>
        <v>0.00015666161391441743</v>
      </c>
      <c r="L336" s="13">
        <f t="shared" si="62"/>
        <v>0.012516453727570659</v>
      </c>
      <c r="N336">
        <v>5371.41</v>
      </c>
      <c r="O336">
        <f t="shared" si="68"/>
        <v>-0.005373646172619668</v>
      </c>
      <c r="P336">
        <f t="shared" si="69"/>
        <v>0.00015351115259337625</v>
      </c>
      <c r="Q336" s="13">
        <f t="shared" si="63"/>
        <v>0.012389961767228189</v>
      </c>
      <c r="S336">
        <v>14110.79</v>
      </c>
      <c r="T336">
        <f t="shared" si="70"/>
        <v>-0.019274247972805303</v>
      </c>
      <c r="U336">
        <f t="shared" si="71"/>
        <v>0.00023334440493081446</v>
      </c>
      <c r="V336" s="13">
        <f t="shared" si="64"/>
        <v>0.01527561471531717</v>
      </c>
    </row>
    <row r="337" spans="2:22" ht="15">
      <c r="B337" s="2">
        <v>335</v>
      </c>
      <c r="C337" s="1">
        <v>39462</v>
      </c>
      <c r="D337">
        <v>12501.11</v>
      </c>
      <c r="E337">
        <f t="shared" si="60"/>
        <v>-0.008344240578123533</v>
      </c>
      <c r="F337">
        <f t="shared" si="65"/>
        <v>0.00020958936544242056</v>
      </c>
      <c r="G337" s="13">
        <f t="shared" si="61"/>
        <v>0.014477201574973685</v>
      </c>
      <c r="I337">
        <v>6025.6</v>
      </c>
      <c r="J337">
        <f t="shared" si="66"/>
        <v>-0.028442437923250505</v>
      </c>
      <c r="K337">
        <f t="shared" si="67"/>
        <v>0.00014792586530348696</v>
      </c>
      <c r="L337" s="13">
        <f t="shared" si="62"/>
        <v>0.012162477761685197</v>
      </c>
      <c r="N337">
        <v>5250.82</v>
      </c>
      <c r="O337">
        <f t="shared" si="68"/>
        <v>-0.02245034357831559</v>
      </c>
      <c r="P337">
        <f t="shared" si="69"/>
        <v>0.00014603304782908426</v>
      </c>
      <c r="Q337" s="13">
        <f t="shared" si="63"/>
        <v>0.012084413425114363</v>
      </c>
      <c r="S337">
        <v>13972.63</v>
      </c>
      <c r="T337">
        <f t="shared" si="70"/>
        <v>-0.009791088946827333</v>
      </c>
      <c r="U337">
        <f t="shared" si="71"/>
        <v>0.00024163353872999697</v>
      </c>
      <c r="V337" s="13">
        <f t="shared" si="64"/>
        <v>0.015544566212345618</v>
      </c>
    </row>
    <row r="338" spans="2:22" ht="15">
      <c r="B338" s="2">
        <v>336</v>
      </c>
      <c r="C338" s="1">
        <v>39463</v>
      </c>
      <c r="D338">
        <v>12466.16</v>
      </c>
      <c r="E338">
        <f t="shared" si="60"/>
        <v>-0.002795751737245791</v>
      </c>
      <c r="F338">
        <f t="shared" si="65"/>
        <v>0.00020119158456541154</v>
      </c>
      <c r="G338" s="13">
        <f t="shared" si="61"/>
        <v>0.014184201936147537</v>
      </c>
      <c r="I338">
        <v>5942.9</v>
      </c>
      <c r="J338">
        <f t="shared" si="66"/>
        <v>-0.013724774296335755</v>
      </c>
      <c r="K338">
        <f t="shared" si="67"/>
        <v>0.0001875886498863553</v>
      </c>
      <c r="L338" s="13">
        <f t="shared" si="62"/>
        <v>0.01369630059126753</v>
      </c>
      <c r="N338">
        <v>5225.39</v>
      </c>
      <c r="O338">
        <f t="shared" si="68"/>
        <v>-0.004843053085041838</v>
      </c>
      <c r="P338">
        <f t="shared" si="69"/>
        <v>0.00016751214056640417</v>
      </c>
      <c r="Q338" s="13">
        <f t="shared" si="63"/>
        <v>0.012942648128045674</v>
      </c>
      <c r="S338">
        <v>13504.51</v>
      </c>
      <c r="T338">
        <f t="shared" si="70"/>
        <v>-0.03350264051935813</v>
      </c>
      <c r="U338">
        <f t="shared" si="71"/>
        <v>0.0002328874517720782</v>
      </c>
      <c r="V338" s="13">
        <f t="shared" si="64"/>
        <v>0.01526065043738563</v>
      </c>
    </row>
    <row r="339" spans="2:22" ht="15">
      <c r="B339" s="2">
        <v>337</v>
      </c>
      <c r="C339" s="1">
        <v>39464</v>
      </c>
      <c r="D339">
        <v>12159.21</v>
      </c>
      <c r="E339">
        <f t="shared" si="60"/>
        <v>-0.024622658460985637</v>
      </c>
      <c r="F339">
        <f t="shared" si="65"/>
        <v>0.00018958906315806563</v>
      </c>
      <c r="G339" s="13">
        <f t="shared" si="61"/>
        <v>0.013769134437504256</v>
      </c>
      <c r="I339">
        <v>5902.4</v>
      </c>
      <c r="J339">
        <f t="shared" si="66"/>
        <v>-0.006814854700567064</v>
      </c>
      <c r="K339">
        <f t="shared" si="67"/>
        <v>0.0001876354966622955</v>
      </c>
      <c r="L339" s="13">
        <f t="shared" si="62"/>
        <v>0.013698010682661023</v>
      </c>
      <c r="N339">
        <v>5157.09</v>
      </c>
      <c r="O339">
        <f t="shared" si="68"/>
        <v>-0.013070794715801151</v>
      </c>
      <c r="P339">
        <f t="shared" si="69"/>
        <v>0.00015886872192349193</v>
      </c>
      <c r="Q339" s="13">
        <f t="shared" si="63"/>
        <v>0.012604313623656464</v>
      </c>
      <c r="S339">
        <v>13783.45</v>
      </c>
      <c r="T339">
        <f t="shared" si="70"/>
        <v>0.02065532181471231</v>
      </c>
      <c r="U339">
        <f t="shared" si="71"/>
        <v>0.0002862598199719138</v>
      </c>
      <c r="V339" s="13">
        <f t="shared" si="64"/>
        <v>0.016919214519944884</v>
      </c>
    </row>
    <row r="340" spans="2:22" ht="15">
      <c r="B340" s="2">
        <v>338</v>
      </c>
      <c r="C340" s="1">
        <v>39465</v>
      </c>
      <c r="D340">
        <v>12099.3</v>
      </c>
      <c r="E340">
        <f t="shared" si="60"/>
        <v>-0.004927129311854953</v>
      </c>
      <c r="F340">
        <f t="shared" si="65"/>
        <v>0.00021459023794976256</v>
      </c>
      <c r="G340" s="13">
        <f t="shared" si="61"/>
        <v>0.014648898864753028</v>
      </c>
      <c r="I340">
        <v>5901.7</v>
      </c>
      <c r="J340">
        <f t="shared" si="66"/>
        <v>-0.00011859582542691416</v>
      </c>
      <c r="K340">
        <f t="shared" si="67"/>
        <v>0.00017916390153794822</v>
      </c>
      <c r="L340" s="13">
        <f t="shared" si="62"/>
        <v>0.013385212046805543</v>
      </c>
      <c r="N340">
        <v>5092.4</v>
      </c>
      <c r="O340">
        <f t="shared" si="68"/>
        <v>-0.012543895879265342</v>
      </c>
      <c r="P340">
        <f t="shared" si="69"/>
        <v>0.00015958733907823932</v>
      </c>
      <c r="Q340" s="13">
        <f t="shared" si="63"/>
        <v>0.012632788254310263</v>
      </c>
      <c r="S340">
        <v>13861.29</v>
      </c>
      <c r="T340">
        <f t="shared" si="70"/>
        <v>0.005647352440789508</v>
      </c>
      <c r="U340">
        <f t="shared" si="71"/>
        <v>0.0002946827699297588</v>
      </c>
      <c r="V340" s="13">
        <f t="shared" si="64"/>
        <v>0.01716632662889061</v>
      </c>
    </row>
    <row r="341" spans="2:22" ht="15">
      <c r="B341" s="2">
        <v>339</v>
      </c>
      <c r="C341" s="1">
        <v>39469</v>
      </c>
      <c r="D341">
        <v>11971.19</v>
      </c>
      <c r="E341">
        <f t="shared" si="60"/>
        <v>-0.01058821584719767</v>
      </c>
      <c r="F341">
        <f t="shared" si="65"/>
        <v>0.0002031714198681212</v>
      </c>
      <c r="G341" s="13">
        <f t="shared" si="61"/>
        <v>0.014253821237412838</v>
      </c>
      <c r="I341">
        <v>5740.1</v>
      </c>
      <c r="J341">
        <f t="shared" si="66"/>
        <v>-0.027381940796719496</v>
      </c>
      <c r="K341">
        <f t="shared" si="67"/>
        <v>0.00016841491134385984</v>
      </c>
      <c r="L341" s="13">
        <f t="shared" si="62"/>
        <v>0.012977477079303967</v>
      </c>
      <c r="N341">
        <v>4842.54</v>
      </c>
      <c r="O341">
        <f t="shared" si="68"/>
        <v>-0.04906527374126143</v>
      </c>
      <c r="P341">
        <f t="shared" si="69"/>
        <v>0.00015945305816333596</v>
      </c>
      <c r="Q341" s="13">
        <f t="shared" si="63"/>
        <v>0.01262747235844672</v>
      </c>
      <c r="S341">
        <v>12573.05</v>
      </c>
      <c r="T341">
        <f t="shared" si="70"/>
        <v>-0.09293795887684346</v>
      </c>
      <c r="U341">
        <f t="shared" si="71"/>
        <v>0.0002789153591094027</v>
      </c>
      <c r="V341" s="13">
        <f t="shared" si="64"/>
        <v>0.016700759237513806</v>
      </c>
    </row>
    <row r="342" spans="2:22" ht="15">
      <c r="B342" s="2">
        <v>340</v>
      </c>
      <c r="C342" s="1">
        <v>39470</v>
      </c>
      <c r="D342">
        <v>12270.17</v>
      </c>
      <c r="E342">
        <f t="shared" si="60"/>
        <v>0.024974960718190886</v>
      </c>
      <c r="F342">
        <f t="shared" si="65"/>
        <v>0.0001977077535656448</v>
      </c>
      <c r="G342" s="13">
        <f t="shared" si="61"/>
        <v>0.014060858919911145</v>
      </c>
      <c r="I342">
        <v>5609.3</v>
      </c>
      <c r="J342">
        <f t="shared" si="66"/>
        <v>-0.022787059458894473</v>
      </c>
      <c r="K342">
        <f t="shared" si="67"/>
        <v>0.00020329625757093138</v>
      </c>
      <c r="L342" s="13">
        <f t="shared" si="62"/>
        <v>0.014258199660929545</v>
      </c>
      <c r="N342">
        <v>4636.76</v>
      </c>
      <c r="O342">
        <f t="shared" si="68"/>
        <v>-0.042494228235595316</v>
      </c>
      <c r="P342">
        <f t="shared" si="69"/>
        <v>0.000294329939911831</v>
      </c>
      <c r="Q342" s="13">
        <f t="shared" si="63"/>
        <v>0.01715604674486028</v>
      </c>
      <c r="S342">
        <v>12829.06</v>
      </c>
      <c r="T342">
        <f t="shared" si="70"/>
        <v>0.02036180560802671</v>
      </c>
      <c r="U342">
        <f t="shared" si="71"/>
        <v>0.0007804282895744698</v>
      </c>
      <c r="V342" s="13">
        <f t="shared" si="64"/>
        <v>0.027936146648642683</v>
      </c>
    </row>
    <row r="343" spans="2:22" ht="15">
      <c r="B343" s="2">
        <v>341</v>
      </c>
      <c r="C343" s="1">
        <v>39471</v>
      </c>
      <c r="D343">
        <v>12378.61</v>
      </c>
      <c r="E343">
        <f t="shared" si="60"/>
        <v>0.00883769336529164</v>
      </c>
      <c r="F343">
        <f t="shared" si="65"/>
        <v>0.00022327020812421678</v>
      </c>
      <c r="G343" s="13">
        <f t="shared" si="61"/>
        <v>0.014942229021274463</v>
      </c>
      <c r="I343">
        <v>5875.8</v>
      </c>
      <c r="J343">
        <f t="shared" si="66"/>
        <v>0.04751038453996042</v>
      </c>
      <c r="K343">
        <f t="shared" si="67"/>
        <v>0.00022225348684366705</v>
      </c>
      <c r="L343" s="13">
        <f t="shared" si="62"/>
        <v>0.014908168460400058</v>
      </c>
      <c r="N343">
        <v>4915.29</v>
      </c>
      <c r="O343">
        <f t="shared" si="68"/>
        <v>0.06006996264633057</v>
      </c>
      <c r="P343">
        <f t="shared" si="69"/>
        <v>0.0003850157095174532</v>
      </c>
      <c r="Q343" s="13">
        <f t="shared" si="63"/>
        <v>0.019621817181837496</v>
      </c>
      <c r="S343">
        <v>13092.78</v>
      </c>
      <c r="T343">
        <f t="shared" si="70"/>
        <v>0.020556455422299152</v>
      </c>
      <c r="U343">
        <f t="shared" si="71"/>
        <v>0.0007584787798571457</v>
      </c>
      <c r="V343" s="13">
        <f t="shared" si="64"/>
        <v>0.02754049345703787</v>
      </c>
    </row>
    <row r="344" spans="2:22" ht="15">
      <c r="B344" s="2">
        <v>342</v>
      </c>
      <c r="C344" s="1">
        <v>39472</v>
      </c>
      <c r="D344">
        <v>12207.17</v>
      </c>
      <c r="E344">
        <f t="shared" si="60"/>
        <v>-0.013849697179247144</v>
      </c>
      <c r="F344">
        <f t="shared" si="65"/>
        <v>0.00021456028507789896</v>
      </c>
      <c r="G344" s="13">
        <f t="shared" si="61"/>
        <v>0.014647876469915323</v>
      </c>
      <c r="I344">
        <v>5869</v>
      </c>
      <c r="J344">
        <f t="shared" si="66"/>
        <v>-0.001157289220191324</v>
      </c>
      <c r="K344">
        <f t="shared" si="67"/>
        <v>0.0003443524759811418</v>
      </c>
      <c r="L344" s="13">
        <f t="shared" si="62"/>
        <v>0.018556736673810453</v>
      </c>
      <c r="N344">
        <v>4878.12</v>
      </c>
      <c r="O344">
        <f t="shared" si="68"/>
        <v>-0.007562117392870019</v>
      </c>
      <c r="P344">
        <f t="shared" si="69"/>
        <v>0.0005784187916862992</v>
      </c>
      <c r="Q344" s="13">
        <f t="shared" si="63"/>
        <v>0.024050338702111852</v>
      </c>
      <c r="S344">
        <v>13629.16</v>
      </c>
      <c r="T344">
        <f t="shared" si="70"/>
        <v>0.040967617266921094</v>
      </c>
      <c r="U344">
        <f t="shared" si="71"/>
        <v>0.0007383241246374553</v>
      </c>
      <c r="V344" s="13">
        <f t="shared" si="64"/>
        <v>0.027172120355935702</v>
      </c>
    </row>
    <row r="345" spans="2:22" ht="15">
      <c r="B345" s="2">
        <v>343</v>
      </c>
      <c r="C345" s="1">
        <v>39475</v>
      </c>
      <c r="D345">
        <v>12383.89</v>
      </c>
      <c r="E345">
        <f t="shared" si="60"/>
        <v>0.01447673785160683</v>
      </c>
      <c r="F345">
        <f t="shared" si="65"/>
        <v>0.0002131955146906358</v>
      </c>
      <c r="G345" s="13">
        <f t="shared" si="61"/>
        <v>0.014601216205872571</v>
      </c>
      <c r="I345">
        <v>5788.9</v>
      </c>
      <c r="J345">
        <f t="shared" si="66"/>
        <v>-0.013647980916680928</v>
      </c>
      <c r="K345">
        <f t="shared" si="67"/>
        <v>0.0003237716865226235</v>
      </c>
      <c r="L345" s="13">
        <f t="shared" si="62"/>
        <v>0.01799365684130448</v>
      </c>
      <c r="N345">
        <v>4848.3</v>
      </c>
      <c r="O345">
        <f t="shared" si="68"/>
        <v>-0.00611301075004299</v>
      </c>
      <c r="P345">
        <f t="shared" si="69"/>
        <v>0.000547144801352934</v>
      </c>
      <c r="Q345" s="13">
        <f t="shared" si="63"/>
        <v>0.023391126551599306</v>
      </c>
      <c r="S345">
        <v>13087.91</v>
      </c>
      <c r="T345">
        <f t="shared" si="70"/>
        <v>-0.03971264553354719</v>
      </c>
      <c r="U345">
        <f t="shared" si="71"/>
        <v>0.0007947254170309439</v>
      </c>
      <c r="V345" s="13">
        <f t="shared" si="64"/>
        <v>0.02819087471205787</v>
      </c>
    </row>
    <row r="346" spans="2:22" ht="15">
      <c r="B346" s="2">
        <v>344</v>
      </c>
      <c r="C346" s="1">
        <v>39476</v>
      </c>
      <c r="D346">
        <v>12480.3</v>
      </c>
      <c r="E346">
        <f t="shared" si="60"/>
        <v>0.007785114370363421</v>
      </c>
      <c r="F346">
        <f t="shared" si="65"/>
        <v>0.0002129783401386464</v>
      </c>
      <c r="G346" s="13">
        <f t="shared" si="61"/>
        <v>0.01459377744583788</v>
      </c>
      <c r="I346">
        <v>5885.2</v>
      </c>
      <c r="J346">
        <f t="shared" si="66"/>
        <v>0.016635284769127155</v>
      </c>
      <c r="K346">
        <f t="shared" si="67"/>
        <v>0.00031552142831739135</v>
      </c>
      <c r="L346" s="13">
        <f t="shared" si="62"/>
        <v>0.01776292285400664</v>
      </c>
      <c r="N346">
        <v>4941.45</v>
      </c>
      <c r="O346">
        <f t="shared" si="68"/>
        <v>0.019212919992574642</v>
      </c>
      <c r="P346">
        <f t="shared" si="69"/>
        <v>0.0005165582472975664</v>
      </c>
      <c r="Q346" s="13">
        <f t="shared" si="63"/>
        <v>0.022727917795028352</v>
      </c>
      <c r="S346">
        <v>13478.86</v>
      </c>
      <c r="T346">
        <f t="shared" si="70"/>
        <v>0.029871079492447664</v>
      </c>
      <c r="U346">
        <f t="shared" si="71"/>
        <v>0.0008416675449254772</v>
      </c>
      <c r="V346" s="13">
        <f t="shared" si="64"/>
        <v>0.02901150711227318</v>
      </c>
    </row>
    <row r="347" spans="2:22" ht="15">
      <c r="B347" s="2">
        <v>345</v>
      </c>
      <c r="C347" s="1">
        <v>39477</v>
      </c>
      <c r="D347">
        <v>12442.83</v>
      </c>
      <c r="E347">
        <f t="shared" si="60"/>
        <v>-0.0030023316747193056</v>
      </c>
      <c r="F347">
        <f t="shared" si="65"/>
        <v>0.00020383612007590594</v>
      </c>
      <c r="G347" s="13">
        <f t="shared" si="61"/>
        <v>0.014277118759606433</v>
      </c>
      <c r="I347">
        <v>5837.3</v>
      </c>
      <c r="J347">
        <f t="shared" si="66"/>
        <v>-0.00813906069462374</v>
      </c>
      <c r="K347">
        <f t="shared" si="67"/>
        <v>0.0003131941045793451</v>
      </c>
      <c r="L347" s="13">
        <f t="shared" si="62"/>
        <v>0.01769729088248665</v>
      </c>
      <c r="N347">
        <v>4873.57</v>
      </c>
      <c r="O347">
        <f t="shared" si="68"/>
        <v>-0.013736858614374346</v>
      </c>
      <c r="P347">
        <f t="shared" si="69"/>
        <v>0.0005077129301381769</v>
      </c>
      <c r="Q347" s="13">
        <f t="shared" si="63"/>
        <v>0.022532486106468075</v>
      </c>
      <c r="S347">
        <v>13345.03</v>
      </c>
      <c r="T347">
        <f t="shared" si="70"/>
        <v>-0.009928881225860341</v>
      </c>
      <c r="U347">
        <f t="shared" si="71"/>
        <v>0.0008447043756325961</v>
      </c>
      <c r="V347" s="13">
        <f t="shared" si="64"/>
        <v>0.02906379836897779</v>
      </c>
    </row>
    <row r="348" spans="2:22" ht="15">
      <c r="B348" s="2">
        <v>346</v>
      </c>
      <c r="C348" s="1">
        <v>39478</v>
      </c>
      <c r="D348">
        <v>12650.36</v>
      </c>
      <c r="E348">
        <f t="shared" si="60"/>
        <v>0.01667868161824928</v>
      </c>
      <c r="F348">
        <f t="shared" si="65"/>
        <v>0.00019214679260045296</v>
      </c>
      <c r="G348" s="13">
        <f t="shared" si="61"/>
        <v>0.01386170237021604</v>
      </c>
      <c r="I348">
        <v>5879.8</v>
      </c>
      <c r="J348">
        <f t="shared" si="66"/>
        <v>0.00728076336662498</v>
      </c>
      <c r="K348">
        <f t="shared" si="67"/>
        <v>0.0002983771168440305</v>
      </c>
      <c r="L348" s="13">
        <f t="shared" si="62"/>
        <v>0.017273595944215858</v>
      </c>
      <c r="N348">
        <v>4869.79</v>
      </c>
      <c r="O348">
        <f t="shared" si="68"/>
        <v>-0.0007756121282755241</v>
      </c>
      <c r="P348">
        <f t="shared" si="69"/>
        <v>0.0004885722314053649</v>
      </c>
      <c r="Q348" s="13">
        <f t="shared" si="63"/>
        <v>0.022103670089045502</v>
      </c>
      <c r="S348">
        <v>13592.47</v>
      </c>
      <c r="T348">
        <f t="shared" si="70"/>
        <v>0.018541734263617143</v>
      </c>
      <c r="U348">
        <f t="shared" si="71"/>
        <v>0.0007999370740384748</v>
      </c>
      <c r="V348" s="13">
        <f t="shared" si="64"/>
        <v>0.028283158841234033</v>
      </c>
    </row>
    <row r="349" spans="2:22" ht="15">
      <c r="B349" s="2">
        <v>347</v>
      </c>
      <c r="C349" s="1">
        <v>39479</v>
      </c>
      <c r="D349">
        <v>12743.19</v>
      </c>
      <c r="E349">
        <f t="shared" si="60"/>
        <v>0.0073381310887595235</v>
      </c>
      <c r="F349">
        <f t="shared" si="65"/>
        <v>0.00019730869027580138</v>
      </c>
      <c r="G349" s="13">
        <f t="shared" si="61"/>
        <v>0.014046661178935063</v>
      </c>
      <c r="I349">
        <v>6029.2</v>
      </c>
      <c r="J349">
        <f t="shared" si="66"/>
        <v>0.025409027517942724</v>
      </c>
      <c r="K349">
        <f t="shared" si="67"/>
        <v>0.000283655060745436</v>
      </c>
      <c r="L349" s="13">
        <f t="shared" si="62"/>
        <v>0.016842062247404147</v>
      </c>
      <c r="N349">
        <v>4978.06</v>
      </c>
      <c r="O349">
        <f t="shared" si="68"/>
        <v>0.022232991566371534</v>
      </c>
      <c r="P349">
        <f t="shared" si="69"/>
        <v>0.0004592939919714547</v>
      </c>
      <c r="Q349" s="13">
        <f t="shared" si="63"/>
        <v>0.0214311453723653</v>
      </c>
      <c r="S349">
        <v>13497.16</v>
      </c>
      <c r="T349">
        <f t="shared" si="70"/>
        <v>-0.007011970598426886</v>
      </c>
      <c r="U349">
        <f t="shared" si="71"/>
        <v>0.000772568604166322</v>
      </c>
      <c r="V349" s="13">
        <f t="shared" si="64"/>
        <v>0.027795118351363824</v>
      </c>
    </row>
    <row r="350" spans="2:22" ht="15">
      <c r="B350" s="2">
        <v>348</v>
      </c>
      <c r="C350" s="1">
        <v>39482</v>
      </c>
      <c r="D350">
        <v>12635.16</v>
      </c>
      <c r="E350">
        <f t="shared" si="60"/>
        <v>-0.00847746914234196</v>
      </c>
      <c r="F350">
        <f t="shared" si="65"/>
        <v>0.00018870105893180244</v>
      </c>
      <c r="G350" s="13">
        <f t="shared" si="61"/>
        <v>0.0137368504007215</v>
      </c>
      <c r="I350">
        <v>6026.2</v>
      </c>
      <c r="J350">
        <f t="shared" si="66"/>
        <v>-0.0004975784515358589</v>
      </c>
      <c r="K350">
        <f t="shared" si="67"/>
        <v>0.00030537287786516407</v>
      </c>
      <c r="L350" s="13">
        <f t="shared" si="62"/>
        <v>0.01747492139796812</v>
      </c>
      <c r="N350">
        <v>4973.64</v>
      </c>
      <c r="O350">
        <f t="shared" si="68"/>
        <v>-0.000887896088034309</v>
      </c>
      <c r="P350">
        <f t="shared" si="69"/>
        <v>0.0004613947072925883</v>
      </c>
      <c r="Q350" s="13">
        <f t="shared" si="63"/>
        <v>0.021480100262628858</v>
      </c>
      <c r="S350">
        <v>13859.7</v>
      </c>
      <c r="T350">
        <f t="shared" si="70"/>
        <v>0.026860465460882207</v>
      </c>
      <c r="U350">
        <f t="shared" si="71"/>
        <v>0.0007291645518167348</v>
      </c>
      <c r="V350" s="13">
        <f t="shared" si="64"/>
        <v>0.02700304708392619</v>
      </c>
    </row>
    <row r="351" spans="2:22" ht="15">
      <c r="B351" s="2">
        <v>349</v>
      </c>
      <c r="C351" s="1">
        <v>39483</v>
      </c>
      <c r="D351">
        <v>12265.13</v>
      </c>
      <c r="E351">
        <f t="shared" si="60"/>
        <v>-0.02928573915961497</v>
      </c>
      <c r="F351">
        <f t="shared" si="65"/>
        <v>0.00018169104437945589</v>
      </c>
      <c r="G351" s="13">
        <f t="shared" si="61"/>
        <v>0.013479282042432967</v>
      </c>
      <c r="I351">
        <v>5868</v>
      </c>
      <c r="J351">
        <f t="shared" si="66"/>
        <v>-0.02625203279014965</v>
      </c>
      <c r="K351">
        <f t="shared" si="67"/>
        <v>0.00028706536025218017</v>
      </c>
      <c r="L351" s="13">
        <f t="shared" si="62"/>
        <v>0.016943003283130774</v>
      </c>
      <c r="N351">
        <v>4776.86</v>
      </c>
      <c r="O351">
        <f t="shared" si="68"/>
        <v>-0.039564584489428394</v>
      </c>
      <c r="P351">
        <f t="shared" si="69"/>
        <v>0.00043375832642282173</v>
      </c>
      <c r="Q351" s="13">
        <f t="shared" si="63"/>
        <v>0.02082686549682457</v>
      </c>
      <c r="S351">
        <v>13745.5</v>
      </c>
      <c r="T351">
        <f t="shared" si="70"/>
        <v>-0.008239716588382196</v>
      </c>
      <c r="U351">
        <f t="shared" si="71"/>
        <v>0.0007287037549942455</v>
      </c>
      <c r="V351" s="13">
        <f t="shared" si="64"/>
        <v>0.026994513423920896</v>
      </c>
    </row>
    <row r="352" spans="2:22" ht="15">
      <c r="B352" s="2">
        <v>350</v>
      </c>
      <c r="C352" s="1">
        <v>39484</v>
      </c>
      <c r="D352">
        <v>12200.1</v>
      </c>
      <c r="E352">
        <f t="shared" si="60"/>
        <v>-0.005302022889280329</v>
      </c>
      <c r="F352">
        <f t="shared" si="65"/>
        <v>0.0002222488528041889</v>
      </c>
      <c r="G352" s="13">
        <f t="shared" si="61"/>
        <v>0.014908013040113324</v>
      </c>
      <c r="I352">
        <v>5875.4</v>
      </c>
      <c r="J352">
        <f t="shared" si="66"/>
        <v>0.0012610770279481316</v>
      </c>
      <c r="K352">
        <f t="shared" si="67"/>
        <v>0.00031119159217395494</v>
      </c>
      <c r="L352" s="13">
        <f t="shared" si="62"/>
        <v>0.017640623349926016</v>
      </c>
      <c r="N352">
        <v>4816.43</v>
      </c>
      <c r="O352">
        <f t="shared" si="68"/>
        <v>0.008283684261209377</v>
      </c>
      <c r="P352">
        <f t="shared" si="69"/>
        <v>0.0005016542075867195</v>
      </c>
      <c r="Q352" s="13">
        <f t="shared" si="63"/>
        <v>0.02239763843771748</v>
      </c>
      <c r="S352">
        <v>13099.24</v>
      </c>
      <c r="T352">
        <f t="shared" si="70"/>
        <v>-0.04701611436470119</v>
      </c>
      <c r="U352">
        <f t="shared" si="71"/>
        <v>0.0006890551054620025</v>
      </c>
      <c r="V352" s="13">
        <f t="shared" si="64"/>
        <v>0.026249859151279316</v>
      </c>
    </row>
    <row r="353" spans="2:22" ht="15">
      <c r="B353" s="2">
        <v>351</v>
      </c>
      <c r="C353" s="1">
        <v>39485</v>
      </c>
      <c r="D353">
        <v>12247</v>
      </c>
      <c r="E353">
        <f t="shared" si="60"/>
        <v>0.0038442307849935356</v>
      </c>
      <c r="F353">
        <f t="shared" si="65"/>
        <v>0.0002106006084390447</v>
      </c>
      <c r="G353" s="13">
        <f t="shared" si="61"/>
        <v>0.014512084910137644</v>
      </c>
      <c r="I353">
        <v>5724.1</v>
      </c>
      <c r="J353">
        <f t="shared" si="66"/>
        <v>-0.025751438199952223</v>
      </c>
      <c r="K353">
        <f t="shared" si="67"/>
        <v>0.0002926155155597427</v>
      </c>
      <c r="L353" s="13">
        <f t="shared" si="62"/>
        <v>0.017106008171392375</v>
      </c>
      <c r="N353">
        <v>4723.8</v>
      </c>
      <c r="O353">
        <f t="shared" si="68"/>
        <v>-0.019232086836100618</v>
      </c>
      <c r="P353">
        <f t="shared" si="69"/>
        <v>0.00047567212062788085</v>
      </c>
      <c r="Q353" s="13">
        <f t="shared" si="63"/>
        <v>0.021809908771654247</v>
      </c>
      <c r="S353">
        <v>13207.15</v>
      </c>
      <c r="T353">
        <f t="shared" si="70"/>
        <v>0.008237882503107039</v>
      </c>
      <c r="U353">
        <f t="shared" si="71"/>
        <v>0.0007803426997315621</v>
      </c>
      <c r="V353" s="13">
        <f t="shared" si="64"/>
        <v>0.027934614723163127</v>
      </c>
    </row>
    <row r="354" spans="2:22" ht="15">
      <c r="B354" s="2">
        <v>352</v>
      </c>
      <c r="C354" s="1">
        <v>39486</v>
      </c>
      <c r="D354">
        <v>12182.13</v>
      </c>
      <c r="E354">
        <f t="shared" si="60"/>
        <v>-0.005296807381399592</v>
      </c>
      <c r="F354">
        <f t="shared" si="65"/>
        <v>0.00019885125855239954</v>
      </c>
      <c r="G354" s="13">
        <f t="shared" si="61"/>
        <v>0.014101462993335107</v>
      </c>
      <c r="I354">
        <v>5784</v>
      </c>
      <c r="J354">
        <f t="shared" si="66"/>
        <v>0.010464527174577598</v>
      </c>
      <c r="K354">
        <f t="shared" si="67"/>
        <v>0.00031484677878811573</v>
      </c>
      <c r="L354" s="13">
        <f t="shared" si="62"/>
        <v>0.017743922305626672</v>
      </c>
      <c r="N354">
        <v>4709.65</v>
      </c>
      <c r="O354">
        <f t="shared" si="68"/>
        <v>-0.002995469748931061</v>
      </c>
      <c r="P354">
        <f t="shared" si="69"/>
        <v>0.0004693241832344869</v>
      </c>
      <c r="Q354" s="13">
        <f t="shared" si="63"/>
        <v>0.021663891230212704</v>
      </c>
      <c r="S354">
        <v>13017.24</v>
      </c>
      <c r="T354">
        <f t="shared" si="70"/>
        <v>-0.014379332407067373</v>
      </c>
      <c r="U354">
        <f t="shared" si="71"/>
        <v>0.0007375939002357681</v>
      </c>
      <c r="V354" s="13">
        <f t="shared" si="64"/>
        <v>0.027158680016447192</v>
      </c>
    </row>
    <row r="355" spans="2:22" ht="15">
      <c r="B355" s="2">
        <v>353</v>
      </c>
      <c r="C355" s="1">
        <v>39490</v>
      </c>
      <c r="D355">
        <v>12373.41</v>
      </c>
      <c r="E355">
        <f t="shared" si="60"/>
        <v>0.01570168763590609</v>
      </c>
      <c r="F355">
        <f t="shared" si="65"/>
        <v>0.0001886035531453945</v>
      </c>
      <c r="G355" s="13">
        <f t="shared" si="61"/>
        <v>0.013733300883086866</v>
      </c>
      <c r="I355">
        <v>5910</v>
      </c>
      <c r="J355">
        <f t="shared" si="66"/>
        <v>0.021784232365145227</v>
      </c>
      <c r="K355">
        <f t="shared" si="67"/>
        <v>0.00030252635180007714</v>
      </c>
      <c r="L355" s="13">
        <f t="shared" si="62"/>
        <v>0.01739328467541646</v>
      </c>
      <c r="N355">
        <v>4840.71</v>
      </c>
      <c r="O355">
        <f t="shared" si="68"/>
        <v>0.027827970231333626</v>
      </c>
      <c r="P355">
        <f t="shared" si="69"/>
        <v>0.00044170310258142333</v>
      </c>
      <c r="Q355" s="13">
        <f t="shared" si="63"/>
        <v>0.021016733870452452</v>
      </c>
      <c r="S355">
        <v>13021.96</v>
      </c>
      <c r="T355">
        <f t="shared" si="70"/>
        <v>0.000362596064910791</v>
      </c>
      <c r="U355">
        <f t="shared" si="71"/>
        <v>0.0007057441782499983</v>
      </c>
      <c r="V355" s="13">
        <f t="shared" si="64"/>
        <v>0.026565846085716868</v>
      </c>
    </row>
    <row r="356" spans="2:22" ht="15">
      <c r="B356" s="2">
        <v>354</v>
      </c>
      <c r="C356" s="1">
        <v>39491</v>
      </c>
      <c r="D356">
        <v>12552.24</v>
      </c>
      <c r="E356">
        <f t="shared" si="60"/>
        <v>0.01445276605236551</v>
      </c>
      <c r="F356">
        <f t="shared" si="65"/>
        <v>0.0001920799196336048</v>
      </c>
      <c r="G356" s="13">
        <f t="shared" si="61"/>
        <v>0.013859290011887506</v>
      </c>
      <c r="I356">
        <v>5880.1</v>
      </c>
      <c r="J356">
        <f t="shared" si="66"/>
        <v>-0.005059221658206368</v>
      </c>
      <c r="K356">
        <f t="shared" si="67"/>
        <v>0.00031284793747639094</v>
      </c>
      <c r="L356" s="13">
        <f t="shared" si="62"/>
        <v>0.017687507949860855</v>
      </c>
      <c r="N356">
        <v>4855.4</v>
      </c>
      <c r="O356">
        <f t="shared" si="68"/>
        <v>0.0030346787971185217</v>
      </c>
      <c r="P356">
        <f t="shared" si="69"/>
        <v>0.0004616646720582974</v>
      </c>
      <c r="Q356" s="13">
        <f t="shared" si="63"/>
        <v>0.021486383410390344</v>
      </c>
      <c r="S356">
        <v>13068.3</v>
      </c>
      <c r="T356">
        <f t="shared" si="70"/>
        <v>0.0035586040811060814</v>
      </c>
      <c r="U356">
        <f t="shared" si="71"/>
        <v>0.0006634074161093757</v>
      </c>
      <c r="V356" s="13">
        <f t="shared" si="64"/>
        <v>0.025756696529434353</v>
      </c>
    </row>
    <row r="357" spans="2:22" ht="15">
      <c r="B357" s="2">
        <v>355</v>
      </c>
      <c r="C357" s="1">
        <v>39492</v>
      </c>
      <c r="D357">
        <v>12376.98</v>
      </c>
      <c r="E357">
        <f t="shared" si="60"/>
        <v>-0.013962448136746925</v>
      </c>
      <c r="F357">
        <f t="shared" si="65"/>
        <v>0.00019308807124945307</v>
      </c>
      <c r="G357" s="13">
        <f t="shared" si="61"/>
        <v>0.0138956133815479</v>
      </c>
      <c r="I357">
        <v>5879.3</v>
      </c>
      <c r="J357">
        <f t="shared" si="66"/>
        <v>-0.00013605210795737858</v>
      </c>
      <c r="K357">
        <f t="shared" si="67"/>
        <v>0.0002956128046550193</v>
      </c>
      <c r="L357" s="13">
        <f t="shared" si="62"/>
        <v>0.017193394215657923</v>
      </c>
      <c r="N357">
        <v>4858.65</v>
      </c>
      <c r="O357">
        <f t="shared" si="68"/>
        <v>0.0006693578283972485</v>
      </c>
      <c r="P357">
        <f t="shared" si="69"/>
        <v>0.0004345173482589004</v>
      </c>
      <c r="Q357" s="13">
        <f t="shared" si="63"/>
        <v>0.02084507971342159</v>
      </c>
      <c r="S357">
        <v>13626.45</v>
      </c>
      <c r="T357">
        <f t="shared" si="70"/>
        <v>0.04271022244668407</v>
      </c>
      <c r="U357">
        <f t="shared" si="71"/>
        <v>0.0006243627909231769</v>
      </c>
      <c r="V357" s="13">
        <f t="shared" si="64"/>
        <v>0.024987252568523355</v>
      </c>
    </row>
    <row r="358" spans="2:22" ht="15">
      <c r="B358" s="2">
        <v>356</v>
      </c>
      <c r="C358" s="1">
        <v>39493</v>
      </c>
      <c r="D358">
        <v>12348.21</v>
      </c>
      <c r="E358">
        <f t="shared" si="60"/>
        <v>-0.0023244765685975447</v>
      </c>
      <c r="F358">
        <f t="shared" si="65"/>
        <v>0.00019319978445276673</v>
      </c>
      <c r="G358" s="13">
        <f t="shared" si="61"/>
        <v>0.013899632529414823</v>
      </c>
      <c r="I358">
        <v>5787.6</v>
      </c>
      <c r="J358">
        <f t="shared" si="66"/>
        <v>-0.015597094892249046</v>
      </c>
      <c r="K358">
        <f t="shared" si="67"/>
        <v>0.0002778771469862829</v>
      </c>
      <c r="L358" s="13">
        <f t="shared" si="62"/>
        <v>0.016669647476365027</v>
      </c>
      <c r="N358">
        <v>4771.79</v>
      </c>
      <c r="O358">
        <f t="shared" si="68"/>
        <v>-0.017877393926296333</v>
      </c>
      <c r="P358">
        <f t="shared" si="69"/>
        <v>0.00040847318975751256</v>
      </c>
      <c r="Q358" s="13">
        <f t="shared" si="63"/>
        <v>0.020210719674408247</v>
      </c>
      <c r="S358">
        <v>13622.56</v>
      </c>
      <c r="T358">
        <f t="shared" si="70"/>
        <v>-0.0002854742064148209</v>
      </c>
      <c r="U358">
        <f t="shared" si="71"/>
        <v>0.0006963508095545006</v>
      </c>
      <c r="V358" s="13">
        <f t="shared" si="64"/>
        <v>0.02638845977988296</v>
      </c>
    </row>
    <row r="359" spans="2:22" ht="15">
      <c r="B359" s="2">
        <v>357</v>
      </c>
      <c r="C359" s="1">
        <v>39497</v>
      </c>
      <c r="D359">
        <v>12337.22</v>
      </c>
      <c r="E359">
        <f t="shared" si="60"/>
        <v>-0.0008900075395542983</v>
      </c>
      <c r="F359">
        <f t="shared" si="65"/>
        <v>0.00018193198886467827</v>
      </c>
      <c r="G359" s="13">
        <f t="shared" si="61"/>
        <v>0.01348821666732405</v>
      </c>
      <c r="I359">
        <v>5966.9</v>
      </c>
      <c r="J359">
        <f t="shared" si="66"/>
        <v>0.030980026263045003</v>
      </c>
      <c r="K359">
        <f t="shared" si="67"/>
        <v>0.0002758006803117752</v>
      </c>
      <c r="L359" s="13">
        <f t="shared" si="62"/>
        <v>0.016607247824723254</v>
      </c>
      <c r="N359">
        <v>4885.83</v>
      </c>
      <c r="O359">
        <f t="shared" si="68"/>
        <v>0.02389878850494258</v>
      </c>
      <c r="P359">
        <f t="shared" si="69"/>
        <v>0.0004031408711878204</v>
      </c>
      <c r="Q359" s="13">
        <f t="shared" si="63"/>
        <v>0.020078368240168832</v>
      </c>
      <c r="S359">
        <v>13757.91</v>
      </c>
      <c r="T359">
        <f t="shared" si="70"/>
        <v>0.009935724269153548</v>
      </c>
      <c r="U359">
        <f t="shared" si="71"/>
        <v>0.0006545746507125822</v>
      </c>
      <c r="V359" s="13">
        <f t="shared" si="64"/>
        <v>0.025584656548653967</v>
      </c>
    </row>
    <row r="360" spans="2:22" ht="15">
      <c r="B360" s="2">
        <v>358</v>
      </c>
      <c r="C360" s="1">
        <v>39498</v>
      </c>
      <c r="D360">
        <v>12427.26</v>
      </c>
      <c r="E360">
        <f t="shared" si="60"/>
        <v>0.0072982406085002035</v>
      </c>
      <c r="F360">
        <f t="shared" si="65"/>
        <v>0.00017106359633802537</v>
      </c>
      <c r="G360" s="13">
        <f t="shared" si="61"/>
        <v>0.013079128271334652</v>
      </c>
      <c r="I360">
        <v>5893.6</v>
      </c>
      <c r="J360">
        <f t="shared" si="66"/>
        <v>-0.012284435804186308</v>
      </c>
      <c r="K360">
        <f t="shared" si="67"/>
        <v>0.00031683836112860624</v>
      </c>
      <c r="L360" s="13">
        <f t="shared" si="62"/>
        <v>0.01779995396422716</v>
      </c>
      <c r="N360">
        <v>4812.81</v>
      </c>
      <c r="O360">
        <f t="shared" si="68"/>
        <v>-0.014945260068401791</v>
      </c>
      <c r="P360">
        <f t="shared" si="69"/>
        <v>0.0004132215444367898</v>
      </c>
      <c r="Q360" s="13">
        <f t="shared" si="63"/>
        <v>0.020327851446643095</v>
      </c>
      <c r="S360">
        <v>13310.37</v>
      </c>
      <c r="T360">
        <f t="shared" si="70"/>
        <v>-0.03252965021576672</v>
      </c>
      <c r="U360">
        <f t="shared" si="71"/>
        <v>0.0006212232886749861</v>
      </c>
      <c r="V360" s="13">
        <f t="shared" si="64"/>
        <v>0.024924351319041107</v>
      </c>
    </row>
    <row r="361" spans="2:22" ht="15">
      <c r="B361" s="2">
        <v>359</v>
      </c>
      <c r="C361" s="1">
        <v>39499</v>
      </c>
      <c r="D361">
        <v>12284.3</v>
      </c>
      <c r="E361">
        <f t="shared" si="60"/>
        <v>-0.011503742578814714</v>
      </c>
      <c r="F361">
        <f t="shared" si="65"/>
        <v>0.00016399563951651752</v>
      </c>
      <c r="G361" s="13">
        <f t="shared" si="61"/>
        <v>0.01280607822545675</v>
      </c>
      <c r="I361">
        <v>5932.2</v>
      </c>
      <c r="J361">
        <f t="shared" si="66"/>
        <v>0.006549477399212612</v>
      </c>
      <c r="K361">
        <f t="shared" si="67"/>
        <v>0.00030688250124252033</v>
      </c>
      <c r="L361" s="13">
        <f t="shared" si="62"/>
        <v>0.017518062142900404</v>
      </c>
      <c r="N361">
        <v>4858.85</v>
      </c>
      <c r="O361">
        <f t="shared" si="68"/>
        <v>0.009566137038445307</v>
      </c>
      <c r="P361">
        <f t="shared" si="69"/>
        <v>0.0004018298996813123</v>
      </c>
      <c r="Q361" s="13">
        <f t="shared" si="63"/>
        <v>0.020045695290543362</v>
      </c>
      <c r="S361">
        <v>13688.28</v>
      </c>
      <c r="T361">
        <f t="shared" si="70"/>
        <v>0.02839214837754321</v>
      </c>
      <c r="U361">
        <f t="shared" si="71"/>
        <v>0.0006474405799440949</v>
      </c>
      <c r="V361" s="13">
        <f t="shared" si="64"/>
        <v>0.025444853702548478</v>
      </c>
    </row>
    <row r="362" spans="2:22" ht="15">
      <c r="B362" s="2">
        <v>360</v>
      </c>
      <c r="C362" s="1">
        <v>39500</v>
      </c>
      <c r="D362">
        <v>12381.02</v>
      </c>
      <c r="E362">
        <f t="shared" si="60"/>
        <v>0.007873464503472007</v>
      </c>
      <c r="F362">
        <f t="shared" si="65"/>
        <v>0.00016209606674470452</v>
      </c>
      <c r="G362" s="13">
        <f t="shared" si="61"/>
        <v>0.012731695360190823</v>
      </c>
      <c r="I362">
        <v>5888.5</v>
      </c>
      <c r="J362">
        <f t="shared" si="66"/>
        <v>-0.007366575638043191</v>
      </c>
      <c r="K362">
        <f t="shared" si="67"/>
        <v>0.0002910432904201369</v>
      </c>
      <c r="L362" s="13">
        <f t="shared" si="62"/>
        <v>0.01705999092673079</v>
      </c>
      <c r="N362">
        <v>4824.55</v>
      </c>
      <c r="O362">
        <f t="shared" si="68"/>
        <v>-0.007059283575331648</v>
      </c>
      <c r="P362">
        <f t="shared" si="69"/>
        <v>0.00038321076437073244</v>
      </c>
      <c r="Q362" s="13">
        <f t="shared" si="63"/>
        <v>0.019575769828303877</v>
      </c>
      <c r="S362">
        <v>13500.46</v>
      </c>
      <c r="T362">
        <f t="shared" si="70"/>
        <v>-0.013721227210431224</v>
      </c>
      <c r="U362">
        <f t="shared" si="71"/>
        <v>0.000656960990516995</v>
      </c>
      <c r="V362" s="13">
        <f t="shared" si="64"/>
        <v>0.025631250272216435</v>
      </c>
    </row>
    <row r="363" spans="2:22" ht="15">
      <c r="B363" s="2">
        <v>361</v>
      </c>
      <c r="C363" s="1">
        <v>39503</v>
      </c>
      <c r="D363">
        <v>12570.22</v>
      </c>
      <c r="E363">
        <f t="shared" si="60"/>
        <v>0.015281455001284135</v>
      </c>
      <c r="F363">
        <f t="shared" si="65"/>
        <v>0.00015608978933726825</v>
      </c>
      <c r="G363" s="13">
        <f t="shared" si="61"/>
        <v>0.012493589929930798</v>
      </c>
      <c r="I363">
        <v>5999.5</v>
      </c>
      <c r="J363">
        <f t="shared" si="66"/>
        <v>0.018850301435000424</v>
      </c>
      <c r="K363">
        <f t="shared" si="67"/>
        <v>0.00027683667919278933</v>
      </c>
      <c r="L363" s="13">
        <f t="shared" si="62"/>
        <v>0.016638409755526197</v>
      </c>
      <c r="N363">
        <v>4919.26</v>
      </c>
      <c r="O363">
        <f t="shared" si="68"/>
        <v>0.01963084640018241</v>
      </c>
      <c r="P363">
        <f t="shared" si="69"/>
        <v>0.0003632081275843053</v>
      </c>
      <c r="Q363" s="13">
        <f t="shared" si="63"/>
        <v>0.019058020033159408</v>
      </c>
      <c r="S363">
        <v>13914.57</v>
      </c>
      <c r="T363">
        <f t="shared" si="70"/>
        <v>0.030673769634516204</v>
      </c>
      <c r="U363">
        <f t="shared" si="71"/>
        <v>0.000628839655655592</v>
      </c>
      <c r="V363" s="13">
        <f t="shared" si="64"/>
        <v>0.02507667553037268</v>
      </c>
    </row>
    <row r="364" spans="2:22" ht="15">
      <c r="B364" s="2">
        <v>362</v>
      </c>
      <c r="C364" s="1">
        <v>39504</v>
      </c>
      <c r="D364">
        <v>12684.92</v>
      </c>
      <c r="E364">
        <f t="shared" si="60"/>
        <v>0.009124740855768693</v>
      </c>
      <c r="F364">
        <f t="shared" si="65"/>
        <v>0.00016073577399440848</v>
      </c>
      <c r="G364" s="13">
        <f t="shared" si="61"/>
        <v>0.012678161301798005</v>
      </c>
      <c r="I364">
        <v>6087.4</v>
      </c>
      <c r="J364">
        <f t="shared" si="66"/>
        <v>0.014651220935077862</v>
      </c>
      <c r="K364">
        <f t="shared" si="67"/>
        <v>0.00028154651029264476</v>
      </c>
      <c r="L364" s="13">
        <f t="shared" si="62"/>
        <v>0.01677934773144191</v>
      </c>
      <c r="N364">
        <v>4973.07</v>
      </c>
      <c r="O364">
        <f t="shared" si="68"/>
        <v>0.01093863711208586</v>
      </c>
      <c r="P364">
        <f t="shared" si="69"/>
        <v>0.00036453784775250026</v>
      </c>
      <c r="Q364" s="13">
        <f t="shared" si="63"/>
        <v>0.019092874266398455</v>
      </c>
      <c r="S364">
        <v>13824.72</v>
      </c>
      <c r="T364">
        <f t="shared" si="70"/>
        <v>-0.0064572602674750545</v>
      </c>
      <c r="U364">
        <f t="shared" si="71"/>
        <v>0.0006475620849317385</v>
      </c>
      <c r="V364" s="13">
        <f t="shared" si="64"/>
        <v>0.025447241204730593</v>
      </c>
    </row>
    <row r="365" spans="2:22" ht="15">
      <c r="B365" s="2">
        <v>363</v>
      </c>
      <c r="C365" s="1">
        <v>39505</v>
      </c>
      <c r="D365">
        <v>12694.28</v>
      </c>
      <c r="E365">
        <f t="shared" si="60"/>
        <v>0.000737884038685351</v>
      </c>
      <c r="F365">
        <f t="shared" si="65"/>
        <v>0.00015608728129584004</v>
      </c>
      <c r="G365" s="13">
        <f t="shared" si="61"/>
        <v>0.012493489556398566</v>
      </c>
      <c r="I365">
        <v>6076.5</v>
      </c>
      <c r="J365">
        <f t="shared" si="66"/>
        <v>-0.0017905838288924069</v>
      </c>
      <c r="K365">
        <f t="shared" si="67"/>
        <v>0.0002775332161683939</v>
      </c>
      <c r="L365" s="13">
        <f t="shared" si="62"/>
        <v>0.01665932820279359</v>
      </c>
      <c r="N365">
        <v>4968.82</v>
      </c>
      <c r="O365">
        <f t="shared" si="68"/>
        <v>-0.0008546028911718517</v>
      </c>
      <c r="P365">
        <f t="shared" si="69"/>
        <v>0.0003498448037995444</v>
      </c>
      <c r="Q365" s="13">
        <f t="shared" si="63"/>
        <v>0.018704138681039133</v>
      </c>
      <c r="S365">
        <v>14031.3</v>
      </c>
      <c r="T365">
        <f t="shared" si="70"/>
        <v>0.014942798118153564</v>
      </c>
      <c r="U365">
        <f t="shared" si="71"/>
        <v>0.0006112101324455488</v>
      </c>
      <c r="V365" s="13">
        <f t="shared" si="64"/>
        <v>0.024722664347629462</v>
      </c>
    </row>
    <row r="366" spans="2:22" ht="15">
      <c r="B366" s="2">
        <v>364</v>
      </c>
      <c r="C366" s="1">
        <v>39506</v>
      </c>
      <c r="D366">
        <v>12582.18</v>
      </c>
      <c r="E366">
        <f t="shared" si="60"/>
        <v>-0.00883074896725142</v>
      </c>
      <c r="F366">
        <f t="shared" si="65"/>
        <v>0.00014675471278936242</v>
      </c>
      <c r="G366" s="13">
        <f t="shared" si="61"/>
        <v>0.01211423595565822</v>
      </c>
      <c r="I366">
        <v>5965.7</v>
      </c>
      <c r="J366">
        <f t="shared" si="66"/>
        <v>-0.018234180860692863</v>
      </c>
      <c r="K366">
        <f t="shared" si="67"/>
        <v>0.0002610735946251877</v>
      </c>
      <c r="L366" s="13">
        <f t="shared" si="62"/>
        <v>0.016157771957333342</v>
      </c>
      <c r="N366">
        <v>4865.23</v>
      </c>
      <c r="O366">
        <f t="shared" si="68"/>
        <v>-0.020848008179004302</v>
      </c>
      <c r="P366">
        <f t="shared" si="69"/>
        <v>0.00032889793633766764</v>
      </c>
      <c r="Q366" s="13">
        <f t="shared" si="63"/>
        <v>0.018135543453055594</v>
      </c>
      <c r="S366">
        <v>13925.51</v>
      </c>
      <c r="T366">
        <f t="shared" si="70"/>
        <v>-0.007539572242058759</v>
      </c>
      <c r="U366">
        <f t="shared" si="71"/>
        <v>0.0005879347574348095</v>
      </c>
      <c r="V366" s="13">
        <f t="shared" si="64"/>
        <v>0.02424736598962472</v>
      </c>
    </row>
    <row r="367" spans="2:22" ht="15">
      <c r="B367" s="2">
        <v>365</v>
      </c>
      <c r="C367" s="1">
        <v>39507</v>
      </c>
      <c r="D367">
        <v>12266.39</v>
      </c>
      <c r="E367">
        <f t="shared" si="60"/>
        <v>-0.025098194430535955</v>
      </c>
      <c r="F367">
        <f t="shared" si="65"/>
        <v>0.00014262835766135738</v>
      </c>
      <c r="G367" s="13">
        <f t="shared" si="61"/>
        <v>0.011942711486984744</v>
      </c>
      <c r="I367">
        <v>5884.3</v>
      </c>
      <c r="J367">
        <f t="shared" si="66"/>
        <v>-0.01364466868934067</v>
      </c>
      <c r="K367">
        <f t="shared" si="67"/>
        <v>0.00026535830004730394</v>
      </c>
      <c r="L367" s="13">
        <f t="shared" si="62"/>
        <v>0.01628982197715199</v>
      </c>
      <c r="N367">
        <v>4790.66</v>
      </c>
      <c r="O367">
        <f t="shared" si="68"/>
        <v>-0.015327127391716263</v>
      </c>
      <c r="P367">
        <f t="shared" si="69"/>
        <v>0.0003352424268593174</v>
      </c>
      <c r="Q367" s="13">
        <f t="shared" si="63"/>
        <v>0.01830962661714644</v>
      </c>
      <c r="S367">
        <v>13603.02</v>
      </c>
      <c r="T367">
        <f t="shared" si="70"/>
        <v>-0.023158218262742246</v>
      </c>
      <c r="U367">
        <f t="shared" si="71"/>
        <v>0.0005560693809643143</v>
      </c>
      <c r="V367" s="13">
        <f t="shared" si="64"/>
        <v>0.02358112340335622</v>
      </c>
    </row>
    <row r="368" spans="2:22" ht="15">
      <c r="B368" s="2">
        <v>366</v>
      </c>
      <c r="C368" s="1">
        <v>39510</v>
      </c>
      <c r="D368">
        <v>12258.9</v>
      </c>
      <c r="E368">
        <f t="shared" si="60"/>
        <v>-0.0006106115980333074</v>
      </c>
      <c r="F368">
        <f t="shared" si="65"/>
        <v>0.00017186581802205512</v>
      </c>
      <c r="G368" s="13">
        <f t="shared" si="61"/>
        <v>0.013109760410551183</v>
      </c>
      <c r="I368">
        <v>5818.6</v>
      </c>
      <c r="J368">
        <f t="shared" si="66"/>
        <v>-0.011165304284281872</v>
      </c>
      <c r="K368">
        <f t="shared" si="67"/>
        <v>0.0002606074210629781</v>
      </c>
      <c r="L368" s="13">
        <f t="shared" si="62"/>
        <v>0.016143339836074137</v>
      </c>
      <c r="N368">
        <v>4742.66</v>
      </c>
      <c r="O368">
        <f t="shared" si="68"/>
        <v>-0.010019496269825035</v>
      </c>
      <c r="P368">
        <f t="shared" si="69"/>
        <v>0.0003292231312926723</v>
      </c>
      <c r="Q368" s="13">
        <f t="shared" si="63"/>
        <v>0.018144506917871103</v>
      </c>
      <c r="S368">
        <v>12992.18</v>
      </c>
      <c r="T368">
        <f t="shared" si="70"/>
        <v>-0.044904734389863435</v>
      </c>
      <c r="U368">
        <f t="shared" si="71"/>
        <v>0.000554883402492744</v>
      </c>
      <c r="V368" s="13">
        <f t="shared" si="64"/>
        <v>0.02355596320452093</v>
      </c>
    </row>
    <row r="369" spans="2:22" ht="15">
      <c r="B369" s="2">
        <v>367</v>
      </c>
      <c r="C369" s="1">
        <v>39511</v>
      </c>
      <c r="D369">
        <v>12213.8</v>
      </c>
      <c r="E369">
        <f t="shared" si="60"/>
        <v>-0.0036789597761626544</v>
      </c>
      <c r="F369">
        <f t="shared" si="65"/>
        <v>0.00016157623973215096</v>
      </c>
      <c r="G369" s="13">
        <f t="shared" si="61"/>
        <v>0.01271126428535537</v>
      </c>
      <c r="I369">
        <v>5767.7</v>
      </c>
      <c r="J369">
        <f t="shared" si="66"/>
        <v>-0.008747808751246098</v>
      </c>
      <c r="K369">
        <f t="shared" si="67"/>
        <v>0.00025245081698483556</v>
      </c>
      <c r="L369" s="13">
        <f t="shared" si="62"/>
        <v>0.015888700921876386</v>
      </c>
      <c r="N369">
        <v>4675.91</v>
      </c>
      <c r="O369">
        <f t="shared" si="68"/>
        <v>-0.01407438020014085</v>
      </c>
      <c r="P369">
        <f t="shared" si="69"/>
        <v>0.0003154931617451742</v>
      </c>
      <c r="Q369" s="13">
        <f t="shared" si="63"/>
        <v>0.017762127173995074</v>
      </c>
      <c r="S369">
        <v>12992.28</v>
      </c>
      <c r="T369">
        <f t="shared" si="70"/>
        <v>7.696937696396124E-06</v>
      </c>
      <c r="U369">
        <f t="shared" si="71"/>
        <v>0.0006425765085806305</v>
      </c>
      <c r="V369" s="13">
        <f t="shared" si="64"/>
        <v>0.02534909285518183</v>
      </c>
    </row>
    <row r="370" spans="2:22" ht="15">
      <c r="B370" s="2">
        <v>368</v>
      </c>
      <c r="C370" s="1">
        <v>39512</v>
      </c>
      <c r="D370">
        <v>12254.99</v>
      </c>
      <c r="E370">
        <f t="shared" si="60"/>
        <v>0.0033724148094778457</v>
      </c>
      <c r="F370">
        <f t="shared" si="65"/>
        <v>0.00015269375005029926</v>
      </c>
      <c r="G370" s="13">
        <f t="shared" si="61"/>
        <v>0.012356931255384536</v>
      </c>
      <c r="I370">
        <v>5853.5</v>
      </c>
      <c r="J370">
        <f t="shared" si="66"/>
        <v>0.014875947084626487</v>
      </c>
      <c r="K370">
        <f t="shared" si="67"/>
        <v>0.0002418952174426481</v>
      </c>
      <c r="L370" s="13">
        <f t="shared" si="62"/>
        <v>0.015552980982520621</v>
      </c>
      <c r="N370">
        <v>4756.42</v>
      </c>
      <c r="O370">
        <f t="shared" si="68"/>
        <v>0.01721803884163729</v>
      </c>
      <c r="P370">
        <f t="shared" si="69"/>
        <v>0.00030844886272155073</v>
      </c>
      <c r="Q370" s="13">
        <f t="shared" si="63"/>
        <v>0.017562712282604608</v>
      </c>
      <c r="S370">
        <v>12972.06</v>
      </c>
      <c r="T370">
        <f t="shared" si="70"/>
        <v>-0.001556308823393674</v>
      </c>
      <c r="U370">
        <f t="shared" si="71"/>
        <v>0.0006040219216203636</v>
      </c>
      <c r="V370" s="13">
        <f t="shared" si="64"/>
        <v>0.024576857439883637</v>
      </c>
    </row>
    <row r="371" spans="2:22" ht="15">
      <c r="B371" s="2">
        <v>369</v>
      </c>
      <c r="C371" s="1">
        <v>39513</v>
      </c>
      <c r="D371">
        <v>12040.39</v>
      </c>
      <c r="E371">
        <f t="shared" si="60"/>
        <v>-0.017511234199293544</v>
      </c>
      <c r="F371">
        <f t="shared" si="65"/>
        <v>0.00014421451594611242</v>
      </c>
      <c r="G371" s="13">
        <f t="shared" si="61"/>
        <v>0.012008934838115845</v>
      </c>
      <c r="I371">
        <v>5766.4</v>
      </c>
      <c r="J371">
        <f t="shared" si="66"/>
        <v>-0.014879986332963247</v>
      </c>
      <c r="K371">
        <f t="shared" si="67"/>
        <v>0.00024065913249596564</v>
      </c>
      <c r="L371" s="13">
        <f t="shared" si="62"/>
        <v>0.015513192208438779</v>
      </c>
      <c r="N371">
        <v>4678.05</v>
      </c>
      <c r="O371">
        <f t="shared" si="68"/>
        <v>-0.016476677837533246</v>
      </c>
      <c r="P371">
        <f t="shared" si="69"/>
        <v>0.00030772958265138555</v>
      </c>
      <c r="Q371" s="13">
        <f t="shared" si="63"/>
        <v>0.01754222285377157</v>
      </c>
      <c r="S371">
        <v>13215.42</v>
      </c>
      <c r="T371">
        <f t="shared" si="70"/>
        <v>0.01876032025753817</v>
      </c>
      <c r="U371">
        <f t="shared" si="71"/>
        <v>0.0005679259321523681</v>
      </c>
      <c r="V371" s="13">
        <f t="shared" si="64"/>
        <v>0.02383119661604025</v>
      </c>
    </row>
    <row r="372" spans="2:22" ht="15">
      <c r="B372" s="2">
        <v>370</v>
      </c>
      <c r="C372" s="1">
        <v>39514</v>
      </c>
      <c r="D372">
        <v>11893.69</v>
      </c>
      <c r="E372">
        <f t="shared" si="60"/>
        <v>-0.012183990717908549</v>
      </c>
      <c r="F372">
        <f t="shared" si="65"/>
        <v>0.00015396024438029616</v>
      </c>
      <c r="G372" s="13">
        <f t="shared" si="61"/>
        <v>0.0124080717430347</v>
      </c>
      <c r="I372">
        <v>5699.9</v>
      </c>
      <c r="J372">
        <f t="shared" si="66"/>
        <v>-0.011532325194228636</v>
      </c>
      <c r="K372">
        <f t="shared" si="67"/>
        <v>0.0002395044241423581</v>
      </c>
      <c r="L372" s="13">
        <f t="shared" si="62"/>
        <v>0.015475930477433597</v>
      </c>
      <c r="N372">
        <v>4618.96</v>
      </c>
      <c r="O372">
        <f t="shared" si="68"/>
        <v>-0.012631331430831253</v>
      </c>
      <c r="P372">
        <f t="shared" si="69"/>
        <v>0.000305554662446014</v>
      </c>
      <c r="Q372" s="13">
        <f t="shared" si="63"/>
        <v>0.017480121923087778</v>
      </c>
      <c r="S372">
        <v>12782.8</v>
      </c>
      <c r="T372">
        <f t="shared" si="70"/>
        <v>-0.03273600082328074</v>
      </c>
      <c r="U372">
        <f t="shared" si="71"/>
        <v>0.0005549673531931499</v>
      </c>
      <c r="V372" s="13">
        <f t="shared" si="64"/>
        <v>0.023557745078702882</v>
      </c>
    </row>
    <row r="373" spans="2:22" ht="15">
      <c r="B373" s="2">
        <v>371</v>
      </c>
      <c r="C373" s="1">
        <v>39517</v>
      </c>
      <c r="D373">
        <v>11740.15</v>
      </c>
      <c r="E373">
        <f t="shared" si="60"/>
        <v>-0.0129093662269658</v>
      </c>
      <c r="F373">
        <f t="shared" si="65"/>
        <v>0.00015362960750632328</v>
      </c>
      <c r="G373" s="13">
        <f t="shared" si="61"/>
        <v>0.012394741123005485</v>
      </c>
      <c r="I373">
        <v>5629.1</v>
      </c>
      <c r="J373">
        <f t="shared" si="66"/>
        <v>-0.012421270548605989</v>
      </c>
      <c r="K373">
        <f t="shared" si="67"/>
        <v>0.00023311383015694304</v>
      </c>
      <c r="L373" s="13">
        <f t="shared" si="62"/>
        <v>0.015268065697950839</v>
      </c>
      <c r="N373">
        <v>4566.99</v>
      </c>
      <c r="O373">
        <f t="shared" si="68"/>
        <v>-0.011251450542979427</v>
      </c>
      <c r="P373">
        <f t="shared" si="69"/>
        <v>0.0002967944147221835</v>
      </c>
      <c r="Q373" s="13">
        <f t="shared" si="63"/>
        <v>0.017227722273190485</v>
      </c>
      <c r="S373">
        <v>12532.13</v>
      </c>
      <c r="T373">
        <f t="shared" si="70"/>
        <v>-0.019609944613073825</v>
      </c>
      <c r="U373">
        <f t="shared" si="71"/>
        <v>0.0005859680569956712</v>
      </c>
      <c r="V373" s="13">
        <f t="shared" si="64"/>
        <v>0.024206777088155936</v>
      </c>
    </row>
    <row r="374" spans="2:22" ht="15">
      <c r="B374" s="2">
        <v>372</v>
      </c>
      <c r="C374" s="1">
        <v>39518</v>
      </c>
      <c r="D374">
        <v>12156.81</v>
      </c>
      <c r="E374">
        <f t="shared" si="60"/>
        <v>0.03549017687167539</v>
      </c>
      <c r="F374">
        <f t="shared" si="65"/>
        <v>0.0001544109352388594</v>
      </c>
      <c r="G374" s="13">
        <f t="shared" si="61"/>
        <v>0.012426219668059124</v>
      </c>
      <c r="I374">
        <v>5690.4</v>
      </c>
      <c r="J374">
        <f t="shared" si="66"/>
        <v>0.010889840294185441</v>
      </c>
      <c r="K374">
        <f t="shared" si="67"/>
        <v>0.00022838427807002646</v>
      </c>
      <c r="L374" s="13">
        <f t="shared" si="62"/>
        <v>0.015112388231845636</v>
      </c>
      <c r="N374">
        <v>4627.69</v>
      </c>
      <c r="O374">
        <f t="shared" si="68"/>
        <v>0.01329102975920679</v>
      </c>
      <c r="P374">
        <f t="shared" si="69"/>
        <v>0.0002865824581981192</v>
      </c>
      <c r="Q374" s="13">
        <f t="shared" si="63"/>
        <v>0.016928746504042146</v>
      </c>
      <c r="S374">
        <v>12658.28</v>
      </c>
      <c r="T374">
        <f t="shared" si="70"/>
        <v>0.010066126029653497</v>
      </c>
      <c r="U374">
        <f t="shared" si="71"/>
        <v>0.0005738829692396003</v>
      </c>
      <c r="V374" s="13">
        <f t="shared" si="64"/>
        <v>0.02395585459213677</v>
      </c>
    </row>
    <row r="375" spans="2:22" ht="15">
      <c r="B375" s="2">
        <v>373</v>
      </c>
      <c r="C375" s="1">
        <v>39519</v>
      </c>
      <c r="D375">
        <v>12110.24</v>
      </c>
      <c r="E375">
        <f t="shared" si="60"/>
        <v>-0.003830774685135304</v>
      </c>
      <c r="F375">
        <f t="shared" si="65"/>
        <v>0.00022071943838749606</v>
      </c>
      <c r="G375" s="13">
        <f t="shared" si="61"/>
        <v>0.01485662944235657</v>
      </c>
      <c r="I375">
        <v>5776.4</v>
      </c>
      <c r="J375">
        <f t="shared" si="66"/>
        <v>0.015113173063405034</v>
      </c>
      <c r="K375">
        <f t="shared" si="67"/>
        <v>0.00022179653868379675</v>
      </c>
      <c r="L375" s="13">
        <f t="shared" si="62"/>
        <v>0.014892835145928285</v>
      </c>
      <c r="N375">
        <v>4697.1</v>
      </c>
      <c r="O375">
        <f t="shared" si="68"/>
        <v>0.014998843915647066</v>
      </c>
      <c r="P375">
        <f t="shared" si="69"/>
        <v>0.00027998659902983927</v>
      </c>
      <c r="Q375" s="13">
        <f t="shared" si="63"/>
        <v>0.01673280009531696</v>
      </c>
      <c r="S375">
        <v>12861.13</v>
      </c>
      <c r="T375">
        <f t="shared" si="70"/>
        <v>0.0160250839766539</v>
      </c>
      <c r="U375">
        <f t="shared" si="71"/>
        <v>0.0005455296046799164</v>
      </c>
      <c r="V375" s="13">
        <f t="shared" si="64"/>
        <v>0.0233565751915797</v>
      </c>
    </row>
    <row r="376" spans="2:22" ht="15">
      <c r="B376" s="2">
        <v>374</v>
      </c>
      <c r="C376" s="1">
        <v>39520</v>
      </c>
      <c r="D376">
        <v>12145.74</v>
      </c>
      <c r="E376">
        <f t="shared" si="60"/>
        <v>0.0029314035064540423</v>
      </c>
      <c r="F376">
        <f t="shared" si="65"/>
        <v>0.00020835676216554268</v>
      </c>
      <c r="G376" s="13">
        <f t="shared" si="61"/>
        <v>0.014434568305479132</v>
      </c>
      <c r="I376">
        <v>5692.4</v>
      </c>
      <c r="J376">
        <f t="shared" si="66"/>
        <v>-0.014541929229277752</v>
      </c>
      <c r="K376">
        <f t="shared" si="67"/>
        <v>0.00022219322636543484</v>
      </c>
      <c r="L376" s="13">
        <f t="shared" si="62"/>
        <v>0.014906147267668961</v>
      </c>
      <c r="N376">
        <v>4630.19</v>
      </c>
      <c r="O376">
        <f t="shared" si="68"/>
        <v>-0.014244959655958093</v>
      </c>
      <c r="P376">
        <f t="shared" si="69"/>
        <v>0.0002766853222164055</v>
      </c>
      <c r="Q376" s="13">
        <f t="shared" si="63"/>
        <v>0.016633860712907438</v>
      </c>
      <c r="S376">
        <v>12433.44</v>
      </c>
      <c r="T376">
        <f t="shared" si="70"/>
        <v>-0.03325446519862553</v>
      </c>
      <c r="U376">
        <f t="shared" si="71"/>
        <v>0.0005282060273866499</v>
      </c>
      <c r="V376" s="13">
        <f t="shared" si="64"/>
        <v>0.02298273324447399</v>
      </c>
    </row>
    <row r="377" spans="2:22" ht="15">
      <c r="B377" s="2">
        <v>375</v>
      </c>
      <c r="C377" s="1">
        <v>39521</v>
      </c>
      <c r="D377">
        <v>11951.09</v>
      </c>
      <c r="E377">
        <f t="shared" si="60"/>
        <v>-0.016026195192717745</v>
      </c>
      <c r="F377">
        <f t="shared" si="65"/>
        <v>0.00019637094402666917</v>
      </c>
      <c r="G377" s="13">
        <f t="shared" si="61"/>
        <v>0.014013241738679497</v>
      </c>
      <c r="I377">
        <v>5631.7</v>
      </c>
      <c r="J377">
        <f t="shared" si="66"/>
        <v>-0.010663340594476815</v>
      </c>
      <c r="K377">
        <f t="shared" si="67"/>
        <v>0.00022154969512606812</v>
      </c>
      <c r="L377" s="13">
        <f t="shared" si="62"/>
        <v>0.014884545512916009</v>
      </c>
      <c r="N377">
        <v>4592.15</v>
      </c>
      <c r="O377">
        <f t="shared" si="68"/>
        <v>-0.0082156455782592</v>
      </c>
      <c r="P377">
        <f t="shared" si="69"/>
        <v>0.0002722593354194136</v>
      </c>
      <c r="Q377" s="13">
        <f t="shared" si="63"/>
        <v>0.016500282889072345</v>
      </c>
      <c r="S377">
        <v>12241.6</v>
      </c>
      <c r="T377">
        <f t="shared" si="70"/>
        <v>-0.015429358246792532</v>
      </c>
      <c r="U377">
        <f t="shared" si="71"/>
        <v>0.0005628652330822467</v>
      </c>
      <c r="V377" s="13">
        <f t="shared" si="64"/>
        <v>0.023724780991238818</v>
      </c>
    </row>
    <row r="378" spans="2:22" ht="15">
      <c r="B378" s="2">
        <v>376</v>
      </c>
      <c r="C378" s="1">
        <v>39524</v>
      </c>
      <c r="D378">
        <v>11972.25</v>
      </c>
      <c r="E378">
        <f t="shared" si="60"/>
        <v>0.0017705497992233222</v>
      </c>
      <c r="F378">
        <f t="shared" si="65"/>
        <v>0.00019999902332637438</v>
      </c>
      <c r="G378" s="13">
        <f t="shared" si="61"/>
        <v>0.01414210109306161</v>
      </c>
      <c r="I378">
        <v>5414.4</v>
      </c>
      <c r="J378">
        <f t="shared" si="66"/>
        <v>-0.03858515190794968</v>
      </c>
      <c r="K378">
        <f t="shared" si="67"/>
        <v>0.00021507912337653305</v>
      </c>
      <c r="L378" s="13">
        <f t="shared" si="62"/>
        <v>0.014665576135172224</v>
      </c>
      <c r="N378">
        <v>4431.04</v>
      </c>
      <c r="O378">
        <f t="shared" si="68"/>
        <v>-0.03508378428404989</v>
      </c>
      <c r="P378">
        <f t="shared" si="69"/>
        <v>0.000259973585230303</v>
      </c>
      <c r="Q378" s="13">
        <f t="shared" si="63"/>
        <v>0.016123696388555046</v>
      </c>
      <c r="S378">
        <v>11787.51</v>
      </c>
      <c r="T378">
        <f t="shared" si="70"/>
        <v>-0.03709400731930468</v>
      </c>
      <c r="U378">
        <f t="shared" si="71"/>
        <v>0.0005433772248517837</v>
      </c>
      <c r="V378" s="13">
        <f t="shared" si="64"/>
        <v>0.02331045312411974</v>
      </c>
    </row>
    <row r="379" spans="2:22" ht="15">
      <c r="B379" s="2">
        <v>377</v>
      </c>
      <c r="C379" s="1">
        <v>39525</v>
      </c>
      <c r="D379">
        <v>12392.66</v>
      </c>
      <c r="E379">
        <f t="shared" si="60"/>
        <v>0.03511537096201632</v>
      </c>
      <c r="F379">
        <f t="shared" si="65"/>
        <v>0.0001881871727222837</v>
      </c>
      <c r="G379" s="13">
        <f t="shared" si="61"/>
        <v>0.013718132989670413</v>
      </c>
      <c r="I379">
        <v>5605.8</v>
      </c>
      <c r="J379">
        <f t="shared" si="66"/>
        <v>0.03535017730496464</v>
      </c>
      <c r="K379">
        <f t="shared" si="67"/>
        <v>0.0002915032128395143</v>
      </c>
      <c r="L379" s="13">
        <f t="shared" si="62"/>
        <v>0.01707346516790058</v>
      </c>
      <c r="N379">
        <v>4582.59</v>
      </c>
      <c r="O379">
        <f t="shared" si="68"/>
        <v>0.03420190293926487</v>
      </c>
      <c r="P379">
        <f t="shared" si="69"/>
        <v>0.0003182274852978696</v>
      </c>
      <c r="Q379" s="13">
        <f t="shared" si="63"/>
        <v>0.01783893173084839</v>
      </c>
      <c r="S379">
        <v>11964.16</v>
      </c>
      <c r="T379">
        <f t="shared" si="70"/>
        <v>0.014986201496329558</v>
      </c>
      <c r="U379">
        <f t="shared" si="71"/>
        <v>0.0005933325141009544</v>
      </c>
      <c r="V379" s="13">
        <f t="shared" si="64"/>
        <v>0.024358417725725834</v>
      </c>
    </row>
    <row r="380" spans="2:22" ht="15">
      <c r="B380" s="2">
        <v>378</v>
      </c>
      <c r="C380" s="1">
        <v>39526</v>
      </c>
      <c r="D380">
        <v>12099.66</v>
      </c>
      <c r="E380">
        <f t="shared" si="60"/>
        <v>-0.02364302740493163</v>
      </c>
      <c r="F380">
        <f t="shared" si="65"/>
        <v>0.0002508812990269479</v>
      </c>
      <c r="G380" s="13">
        <f t="shared" si="61"/>
        <v>0.015839232905256108</v>
      </c>
      <c r="I380">
        <v>5545.6</v>
      </c>
      <c r="J380">
        <f t="shared" si="66"/>
        <v>-0.010738877591066363</v>
      </c>
      <c r="K380">
        <f t="shared" si="67"/>
        <v>0.00034899112219868964</v>
      </c>
      <c r="L380" s="13">
        <f t="shared" si="62"/>
        <v>0.01868130408185386</v>
      </c>
      <c r="N380">
        <v>4555.95</v>
      </c>
      <c r="O380">
        <f t="shared" si="68"/>
        <v>-0.00581330644897325</v>
      </c>
      <c r="P380">
        <f t="shared" si="69"/>
        <v>0.00036932004606001113</v>
      </c>
      <c r="Q380" s="13">
        <f t="shared" si="63"/>
        <v>0.0192177013729533</v>
      </c>
      <c r="S380">
        <v>12260.44</v>
      </c>
      <c r="T380">
        <f t="shared" si="70"/>
        <v>0.024763961698940892</v>
      </c>
      <c r="U380">
        <f t="shared" si="71"/>
        <v>0.0005712077373722126</v>
      </c>
      <c r="V380" s="13">
        <f t="shared" si="64"/>
        <v>0.023899952664643766</v>
      </c>
    </row>
    <row r="381" spans="2:22" ht="15">
      <c r="B381" s="2">
        <v>379</v>
      </c>
      <c r="C381" s="1">
        <v>39532</v>
      </c>
      <c r="D381">
        <v>12532.6</v>
      </c>
      <c r="E381">
        <f t="shared" si="60"/>
        <v>0.03578117071058199</v>
      </c>
      <c r="F381">
        <f t="shared" si="65"/>
        <v>0.00026936798577755194</v>
      </c>
      <c r="G381" s="13">
        <f t="shared" si="61"/>
        <v>0.016412433877324592</v>
      </c>
      <c r="I381">
        <v>5689.1</v>
      </c>
      <c r="J381">
        <f t="shared" si="66"/>
        <v>0.025876370455856893</v>
      </c>
      <c r="K381">
        <f t="shared" si="67"/>
        <v>0.00033497106438172265</v>
      </c>
      <c r="L381" s="13">
        <f t="shared" si="62"/>
        <v>0.018302214739799188</v>
      </c>
      <c r="N381">
        <v>4692</v>
      </c>
      <c r="O381">
        <f t="shared" si="68"/>
        <v>0.0298620485299444</v>
      </c>
      <c r="P381">
        <f t="shared" si="69"/>
        <v>0.0003491885152085909</v>
      </c>
      <c r="Q381" s="13">
        <f t="shared" si="63"/>
        <v>0.01868658650499312</v>
      </c>
      <c r="S381">
        <v>12745.22</v>
      </c>
      <c r="T381">
        <f t="shared" si="70"/>
        <v>0.03954017963466228</v>
      </c>
      <c r="U381">
        <f t="shared" si="71"/>
        <v>0.0005737305010714766</v>
      </c>
      <c r="V381" s="13">
        <f t="shared" si="64"/>
        <v>0.02395267210712568</v>
      </c>
    </row>
    <row r="382" spans="2:22" ht="15">
      <c r="B382" s="2">
        <v>380</v>
      </c>
      <c r="C382" s="1">
        <v>39533</v>
      </c>
      <c r="D382">
        <v>12422.86</v>
      </c>
      <c r="E382">
        <f t="shared" si="60"/>
        <v>-0.00875636340424172</v>
      </c>
      <c r="F382">
        <f t="shared" si="65"/>
        <v>0.00033002343727608755</v>
      </c>
      <c r="G382" s="13">
        <f t="shared" si="61"/>
        <v>0.0181665472029246</v>
      </c>
      <c r="I382">
        <v>5660.4</v>
      </c>
      <c r="J382">
        <f t="shared" si="66"/>
        <v>-0.005044734668049555</v>
      </c>
      <c r="K382">
        <f t="shared" si="67"/>
        <v>0.0003550479933969439</v>
      </c>
      <c r="L382" s="13">
        <f t="shared" si="62"/>
        <v>0.01884271725088884</v>
      </c>
      <c r="N382">
        <v>4676.68</v>
      </c>
      <c r="O382">
        <f t="shared" si="68"/>
        <v>-0.0032651321398123848</v>
      </c>
      <c r="P382">
        <f t="shared" si="69"/>
        <v>0.00038174172084036077</v>
      </c>
      <c r="Q382" s="13">
        <f t="shared" si="63"/>
        <v>0.01953821181276221</v>
      </c>
      <c r="S382">
        <v>12706.63</v>
      </c>
      <c r="T382">
        <f t="shared" si="70"/>
        <v>-0.003027801795496676</v>
      </c>
      <c r="U382">
        <f t="shared" si="71"/>
        <v>0.0006331122193396698</v>
      </c>
      <c r="V382" s="13">
        <f t="shared" si="64"/>
        <v>0.025161721311143834</v>
      </c>
    </row>
    <row r="383" spans="2:22" ht="15">
      <c r="B383" s="2">
        <v>381</v>
      </c>
      <c r="C383" s="1">
        <v>39534</v>
      </c>
      <c r="D383">
        <v>12302.46</v>
      </c>
      <c r="E383">
        <f t="shared" si="60"/>
        <v>-0.009691810098479855</v>
      </c>
      <c r="F383">
        <f t="shared" si="65"/>
        <v>0.0003148224650435509</v>
      </c>
      <c r="G383" s="13">
        <f t="shared" si="61"/>
        <v>0.017743237163594217</v>
      </c>
      <c r="I383">
        <v>5717.5</v>
      </c>
      <c r="J383">
        <f t="shared" si="66"/>
        <v>0.010087626316161467</v>
      </c>
      <c r="K383">
        <f t="shared" si="67"/>
        <v>0.0003352720746653885</v>
      </c>
      <c r="L383" s="13">
        <f t="shared" si="62"/>
        <v>0.018310436222695202</v>
      </c>
      <c r="N383">
        <v>4719.53</v>
      </c>
      <c r="O383">
        <f t="shared" si="68"/>
        <v>0.009162482786934203</v>
      </c>
      <c r="P383">
        <f t="shared" si="69"/>
        <v>0.00035947688286336527</v>
      </c>
      <c r="Q383" s="13">
        <f t="shared" si="63"/>
        <v>0.01895987560252876</v>
      </c>
      <c r="S383">
        <v>12604.58</v>
      </c>
      <c r="T383">
        <f t="shared" si="70"/>
        <v>-0.00803124038395698</v>
      </c>
      <c r="U383">
        <f t="shared" si="71"/>
        <v>0.0005956755412020584</v>
      </c>
      <c r="V383" s="13">
        <f t="shared" si="64"/>
        <v>0.02440646515171868</v>
      </c>
    </row>
    <row r="384" spans="2:22" ht="15">
      <c r="B384" s="2">
        <v>382</v>
      </c>
      <c r="C384" s="1">
        <v>39535</v>
      </c>
      <c r="D384">
        <v>12216.4</v>
      </c>
      <c r="E384">
        <f t="shared" si="60"/>
        <v>-0.006995348897700094</v>
      </c>
      <c r="F384">
        <f t="shared" si="65"/>
        <v>0.00030156898812003756</v>
      </c>
      <c r="G384" s="13">
        <f t="shared" si="61"/>
        <v>0.01736574179584729</v>
      </c>
      <c r="I384">
        <v>5692.9</v>
      </c>
      <c r="J384">
        <f t="shared" si="66"/>
        <v>-0.004302579798863203</v>
      </c>
      <c r="K384">
        <f t="shared" si="67"/>
        <v>0.000321261362467136</v>
      </c>
      <c r="L384" s="13">
        <f t="shared" si="62"/>
        <v>0.017923765298260744</v>
      </c>
      <c r="N384">
        <v>4695.92</v>
      </c>
      <c r="O384">
        <f t="shared" si="68"/>
        <v>-0.005002616785993451</v>
      </c>
      <c r="P384">
        <f t="shared" si="69"/>
        <v>0.0003429453353408153</v>
      </c>
      <c r="Q384" s="13">
        <f t="shared" si="63"/>
        <v>0.018518783311568157</v>
      </c>
      <c r="S384">
        <v>12820.47</v>
      </c>
      <c r="T384">
        <f t="shared" si="70"/>
        <v>0.017127901128002634</v>
      </c>
      <c r="U384">
        <f t="shared" si="71"/>
        <v>0.000563805058056229</v>
      </c>
      <c r="V384" s="13">
        <f t="shared" si="64"/>
        <v>0.023744579551051834</v>
      </c>
    </row>
    <row r="385" spans="2:22" ht="15">
      <c r="B385" s="2">
        <v>383</v>
      </c>
      <c r="C385" s="1">
        <v>39538</v>
      </c>
      <c r="D385">
        <v>12262.89</v>
      </c>
      <c r="E385">
        <f t="shared" si="60"/>
        <v>0.0038055400936445913</v>
      </c>
      <c r="F385">
        <f t="shared" si="65"/>
        <v>0.0002864109432048685</v>
      </c>
      <c r="G385" s="13">
        <f t="shared" si="61"/>
        <v>0.016923679954574552</v>
      </c>
      <c r="I385">
        <v>5702.1</v>
      </c>
      <c r="J385">
        <f t="shared" si="66"/>
        <v>0.001616048059864169</v>
      </c>
      <c r="K385">
        <f t="shared" si="67"/>
        <v>0.00030309641229464297</v>
      </c>
      <c r="L385" s="13">
        <f t="shared" si="62"/>
        <v>0.01740966433607044</v>
      </c>
      <c r="N385">
        <v>4707.07</v>
      </c>
      <c r="O385">
        <f t="shared" si="68"/>
        <v>0.0023744016082044915</v>
      </c>
      <c r="P385">
        <f t="shared" si="69"/>
        <v>0.0003238701857028166</v>
      </c>
      <c r="Q385" s="13">
        <f t="shared" si="63"/>
        <v>0.01799639368603656</v>
      </c>
      <c r="S385">
        <v>12525.54</v>
      </c>
      <c r="T385">
        <f t="shared" si="70"/>
        <v>-0.023004616835420114</v>
      </c>
      <c r="U385">
        <f t="shared" si="71"/>
        <v>0.0005475786543958932</v>
      </c>
      <c r="V385" s="13">
        <f t="shared" si="64"/>
        <v>0.02340039859480802</v>
      </c>
    </row>
    <row r="386" spans="2:22" ht="15">
      <c r="B386" s="2">
        <v>384</v>
      </c>
      <c r="C386" s="1">
        <v>39539</v>
      </c>
      <c r="D386">
        <v>12654.36</v>
      </c>
      <c r="E386">
        <f t="shared" si="60"/>
        <v>0.03192314372876224</v>
      </c>
      <c r="F386">
        <f t="shared" si="65"/>
        <v>0.00027009521473683653</v>
      </c>
      <c r="G386" s="13">
        <f t="shared" si="61"/>
        <v>0.016434573761945775</v>
      </c>
      <c r="I386">
        <v>5852.6</v>
      </c>
      <c r="J386">
        <f t="shared" si="66"/>
        <v>0.02639378474597078</v>
      </c>
      <c r="K386">
        <f t="shared" si="67"/>
        <v>0.00028506732423687185</v>
      </c>
      <c r="L386" s="13">
        <f t="shared" si="62"/>
        <v>0.016883936870199196</v>
      </c>
      <c r="N386">
        <v>4866</v>
      </c>
      <c r="O386">
        <f t="shared" si="68"/>
        <v>0.0337641037843075</v>
      </c>
      <c r="P386">
        <f t="shared" si="69"/>
        <v>0.0003047762415404702</v>
      </c>
      <c r="Q386" s="13">
        <f t="shared" si="63"/>
        <v>0.017457841835131577</v>
      </c>
      <c r="S386">
        <v>12656.42</v>
      </c>
      <c r="T386">
        <f t="shared" si="70"/>
        <v>0.010449050500018297</v>
      </c>
      <c r="U386">
        <f t="shared" si="71"/>
        <v>0.0005464766788768093</v>
      </c>
      <c r="V386" s="13">
        <f t="shared" si="64"/>
        <v>0.023376840652167035</v>
      </c>
    </row>
    <row r="387" spans="2:22" ht="15">
      <c r="B387" s="2">
        <v>385</v>
      </c>
      <c r="C387" s="1">
        <v>39540</v>
      </c>
      <c r="D387">
        <v>12608.92</v>
      </c>
      <c r="E387">
        <f aca="true" t="shared" si="72" ref="E387:E450">(D387-D386)/D386</f>
        <v>-0.0035908572223328963</v>
      </c>
      <c r="F387">
        <f t="shared" si="65"/>
        <v>0.0003150347281842591</v>
      </c>
      <c r="G387" s="13">
        <f t="shared" si="61"/>
        <v>0.01774921767809103</v>
      </c>
      <c r="I387">
        <v>5915.9</v>
      </c>
      <c r="J387">
        <f t="shared" si="66"/>
        <v>0.0108157058401393</v>
      </c>
      <c r="K387">
        <f t="shared" si="67"/>
        <v>0.00030976119717565794</v>
      </c>
      <c r="L387" s="13">
        <f t="shared" si="62"/>
        <v>0.01760003401063924</v>
      </c>
      <c r="N387">
        <v>4911.97</v>
      </c>
      <c r="O387">
        <f t="shared" si="68"/>
        <v>0.009447184545828248</v>
      </c>
      <c r="P387">
        <f t="shared" si="69"/>
        <v>0.0003548905493094913</v>
      </c>
      <c r="Q387" s="13">
        <f t="shared" si="63"/>
        <v>0.018838538937759778</v>
      </c>
      <c r="S387">
        <v>13189.36</v>
      </c>
      <c r="T387">
        <f t="shared" si="70"/>
        <v>0.04210827390367897</v>
      </c>
      <c r="U387">
        <f t="shared" si="71"/>
        <v>0.0005202390375253167</v>
      </c>
      <c r="V387" s="13">
        <f t="shared" si="64"/>
        <v>0.022808749144249813</v>
      </c>
    </row>
    <row r="388" spans="2:22" ht="15">
      <c r="B388" s="2">
        <v>386</v>
      </c>
      <c r="C388" s="1">
        <v>39541</v>
      </c>
      <c r="D388">
        <v>12626.03</v>
      </c>
      <c r="E388">
        <f t="shared" si="72"/>
        <v>0.001356975855188278</v>
      </c>
      <c r="F388">
        <f t="shared" si="65"/>
        <v>0.00029690629982867436</v>
      </c>
      <c r="G388" s="13">
        <f aca="true" t="shared" si="73" ref="G388:G451">SQRT(F388)</f>
        <v>0.017230969207466956</v>
      </c>
      <c r="I388">
        <v>5891.3</v>
      </c>
      <c r="J388">
        <f t="shared" si="66"/>
        <v>-0.004158285298940053</v>
      </c>
      <c r="K388">
        <f t="shared" si="67"/>
        <v>0.00029819429491434387</v>
      </c>
      <c r="L388" s="13">
        <f aca="true" t="shared" si="74" ref="L388:L451">SQRT(K388)</f>
        <v>0.017268303185731478</v>
      </c>
      <c r="N388">
        <v>4887.87</v>
      </c>
      <c r="O388">
        <f t="shared" si="68"/>
        <v>-0.004906381757217647</v>
      </c>
      <c r="P388">
        <f t="shared" si="69"/>
        <v>0.00033895207410149794</v>
      </c>
      <c r="Q388" s="13">
        <f aca="true" t="shared" si="75" ref="Q388:Q451">SQRT(P388)</f>
        <v>0.018410651104768076</v>
      </c>
      <c r="S388">
        <v>13389.9</v>
      </c>
      <c r="T388">
        <f t="shared" si="70"/>
        <v>0.01520468013610964</v>
      </c>
      <c r="U388">
        <f t="shared" si="71"/>
        <v>0.0005954110991426328</v>
      </c>
      <c r="V388" s="13">
        <f aca="true" t="shared" si="76" ref="V388:V451">SQRT(U388)</f>
        <v>0.024401047091111332</v>
      </c>
    </row>
    <row r="389" spans="2:22" ht="15">
      <c r="B389" s="2">
        <v>387</v>
      </c>
      <c r="C389" s="1">
        <v>39542</v>
      </c>
      <c r="D389">
        <v>12609.42</v>
      </c>
      <c r="E389">
        <f t="shared" si="72"/>
        <v>-0.0013155362374396846</v>
      </c>
      <c r="F389">
        <f aca="true" t="shared" si="77" ref="F389:F452">$A$2*F388+(1-$A$2)*E388*E388</f>
        <v>0.00027920240484724773</v>
      </c>
      <c r="G389" s="13">
        <f t="shared" si="73"/>
        <v>0.01670935082064075</v>
      </c>
      <c r="I389">
        <v>5947.1</v>
      </c>
      <c r="J389">
        <f aca="true" t="shared" si="78" ref="J389:J452">(I389-I388)/I388</f>
        <v>0.009471593705973246</v>
      </c>
      <c r="K389">
        <f aca="true" t="shared" si="79" ref="K389:K452">$A$2*K388+(1-$A$2)*J388*J388</f>
        <v>0.00028134011741712603</v>
      </c>
      <c r="L389" s="13">
        <f t="shared" si="74"/>
        <v>0.016773196398335233</v>
      </c>
      <c r="N389">
        <v>4900.88</v>
      </c>
      <c r="O389">
        <f aca="true" t="shared" si="80" ref="O389:O452">(N389-N388)/N388</f>
        <v>0.002661691084255559</v>
      </c>
      <c r="P389">
        <f aca="true" t="shared" si="81" ref="P389:P452">$A$2*P388+(1-$A$2)*O388*O388</f>
        <v>0.00032005930457226154</v>
      </c>
      <c r="Q389" s="13">
        <f t="shared" si="75"/>
        <v>0.01789020135639232</v>
      </c>
      <c r="S389">
        <v>13293.22</v>
      </c>
      <c r="T389">
        <f aca="true" t="shared" si="82" ref="T389:T452">(S389-S388)/S388</f>
        <v>-0.007220367590497337</v>
      </c>
      <c r="U389">
        <f aca="true" t="shared" si="83" ref="U389:U452">$A$2*U388+(1-$A$2)*T388*T388</f>
        <v>0.0005735573710765593</v>
      </c>
      <c r="V389" s="13">
        <f t="shared" si="76"/>
        <v>0.02394905783275324</v>
      </c>
    </row>
    <row r="390" spans="2:22" ht="15">
      <c r="B390" s="2">
        <v>388</v>
      </c>
      <c r="C390" s="1">
        <v>39545</v>
      </c>
      <c r="D390">
        <v>12612.43</v>
      </c>
      <c r="E390">
        <f t="shared" si="72"/>
        <v>0.00023871042442873806</v>
      </c>
      <c r="F390">
        <f t="shared" si="77"/>
        <v>0.0002625540986919338</v>
      </c>
      <c r="G390" s="13">
        <f t="shared" si="73"/>
        <v>0.016203521181889256</v>
      </c>
      <c r="I390">
        <v>6014.8</v>
      </c>
      <c r="J390">
        <f t="shared" si="78"/>
        <v>0.011383699618301326</v>
      </c>
      <c r="K390">
        <f t="shared" si="79"/>
        <v>0.0002698423756119604</v>
      </c>
      <c r="L390" s="13">
        <f t="shared" si="74"/>
        <v>0.016426879667543692</v>
      </c>
      <c r="N390">
        <v>4944.6</v>
      </c>
      <c r="O390">
        <f t="shared" si="80"/>
        <v>0.008920846868317579</v>
      </c>
      <c r="P390">
        <f t="shared" si="81"/>
        <v>0.0003012808222636062</v>
      </c>
      <c r="Q390" s="13">
        <f t="shared" si="75"/>
        <v>0.01735744284921043</v>
      </c>
      <c r="S390">
        <v>13450.23</v>
      </c>
      <c r="T390">
        <f t="shared" si="82"/>
        <v>0.011811284248662117</v>
      </c>
      <c r="U390">
        <f t="shared" si="83"/>
        <v>0.0005422719513004799</v>
      </c>
      <c r="V390" s="13">
        <f t="shared" si="76"/>
        <v>0.023286733375475398</v>
      </c>
    </row>
    <row r="391" spans="2:22" ht="15">
      <c r="B391" s="2">
        <v>389</v>
      </c>
      <c r="C391" s="1">
        <v>39546</v>
      </c>
      <c r="D391">
        <v>12576.44</v>
      </c>
      <c r="E391">
        <f t="shared" si="72"/>
        <v>-0.0028535341722411766</v>
      </c>
      <c r="F391">
        <f t="shared" si="77"/>
        <v>0.00024680427173042163</v>
      </c>
      <c r="G391" s="13">
        <f t="shared" si="73"/>
        <v>0.015710005465639457</v>
      </c>
      <c r="I391">
        <v>5990.2</v>
      </c>
      <c r="J391">
        <f t="shared" si="78"/>
        <v>-0.004089911551506345</v>
      </c>
      <c r="K391">
        <f t="shared" si="79"/>
        <v>0.0002614271500952256</v>
      </c>
      <c r="L391" s="13">
        <f t="shared" si="74"/>
        <v>0.01616870898047292</v>
      </c>
      <c r="N391">
        <v>4912.69</v>
      </c>
      <c r="O391">
        <f t="shared" si="80"/>
        <v>-0.006453504833555952</v>
      </c>
      <c r="P391">
        <f t="shared" si="81"/>
        <v>0.0002879788634586681</v>
      </c>
      <c r="Q391" s="13">
        <f t="shared" si="75"/>
        <v>0.016969939995729745</v>
      </c>
      <c r="S391">
        <v>13250.43</v>
      </c>
      <c r="T391">
        <f t="shared" si="82"/>
        <v>-0.014854764565364257</v>
      </c>
      <c r="U391">
        <f t="shared" si="83"/>
        <v>0.0005181060203586126</v>
      </c>
      <c r="V391" s="13">
        <f t="shared" si="76"/>
        <v>0.022761942367878287</v>
      </c>
    </row>
    <row r="392" spans="2:22" ht="15">
      <c r="B392" s="2">
        <v>390</v>
      </c>
      <c r="C392" s="1">
        <v>39547</v>
      </c>
      <c r="D392">
        <v>12527.26</v>
      </c>
      <c r="E392">
        <f t="shared" si="72"/>
        <v>-0.003910486592390239</v>
      </c>
      <c r="F392">
        <f t="shared" si="77"/>
        <v>0.00023248457486292523</v>
      </c>
      <c r="G392" s="13">
        <f t="shared" si="73"/>
        <v>0.015247444863416467</v>
      </c>
      <c r="I392">
        <v>5983.9</v>
      </c>
      <c r="J392">
        <f t="shared" si="78"/>
        <v>-0.0010517178057494212</v>
      </c>
      <c r="K392">
        <f t="shared" si="79"/>
        <v>0.00024674516367946076</v>
      </c>
      <c r="L392" s="13">
        <f t="shared" si="74"/>
        <v>0.0157081241298718</v>
      </c>
      <c r="N392">
        <v>4874.97</v>
      </c>
      <c r="O392">
        <f t="shared" si="80"/>
        <v>-0.0076780745375750045</v>
      </c>
      <c r="P392">
        <f t="shared" si="81"/>
        <v>0.0002731989951293518</v>
      </c>
      <c r="Q392" s="13">
        <f t="shared" si="75"/>
        <v>0.01652873241145103</v>
      </c>
      <c r="S392">
        <v>13111.89</v>
      </c>
      <c r="T392">
        <f t="shared" si="82"/>
        <v>-0.010455509745721524</v>
      </c>
      <c r="U392">
        <f t="shared" si="83"/>
        <v>0.0005002595009546399</v>
      </c>
      <c r="V392" s="13">
        <f t="shared" si="76"/>
        <v>0.022366481640048796</v>
      </c>
    </row>
    <row r="393" spans="2:22" ht="15">
      <c r="B393" s="2">
        <v>391</v>
      </c>
      <c r="C393" s="1">
        <v>39548</v>
      </c>
      <c r="D393">
        <v>12581.98</v>
      </c>
      <c r="E393">
        <f t="shared" si="72"/>
        <v>0.004368074103993957</v>
      </c>
      <c r="F393">
        <f t="shared" si="77"/>
        <v>0.00021945301469450553</v>
      </c>
      <c r="G393" s="13">
        <f t="shared" si="73"/>
        <v>0.014813946627907956</v>
      </c>
      <c r="I393">
        <v>5965.1</v>
      </c>
      <c r="J393">
        <f t="shared" si="78"/>
        <v>-0.003141763732682577</v>
      </c>
      <c r="K393">
        <f t="shared" si="79"/>
        <v>0.0002320068204792689</v>
      </c>
      <c r="L393" s="13">
        <f t="shared" si="74"/>
        <v>0.015231770103283101</v>
      </c>
      <c r="N393">
        <v>4859.42</v>
      </c>
      <c r="O393">
        <f t="shared" si="80"/>
        <v>-0.003189763219055744</v>
      </c>
      <c r="P393">
        <f t="shared" si="81"/>
        <v>0.0002603442251378641</v>
      </c>
      <c r="Q393" s="13">
        <f t="shared" si="75"/>
        <v>0.016135185934406337</v>
      </c>
      <c r="S393">
        <v>12945.3</v>
      </c>
      <c r="T393">
        <f t="shared" si="82"/>
        <v>-0.01270526217044226</v>
      </c>
      <c r="U393">
        <f t="shared" si="83"/>
        <v>0.0004768029919399342</v>
      </c>
      <c r="V393" s="13">
        <f t="shared" si="76"/>
        <v>0.02183581901234607</v>
      </c>
    </row>
    <row r="394" spans="2:22" ht="15">
      <c r="B394" s="2">
        <v>392</v>
      </c>
      <c r="C394" s="1">
        <v>39549</v>
      </c>
      <c r="D394">
        <v>12325.42</v>
      </c>
      <c r="E394">
        <f t="shared" si="72"/>
        <v>-0.0203910672247134</v>
      </c>
      <c r="F394">
        <f t="shared" si="77"/>
        <v>0.00020743063809551416</v>
      </c>
      <c r="G394" s="13">
        <f t="shared" si="73"/>
        <v>0.014402452502803616</v>
      </c>
      <c r="I394">
        <v>5895.5</v>
      </c>
      <c r="J394">
        <f t="shared" si="78"/>
        <v>-0.011667868099445165</v>
      </c>
      <c r="K394">
        <f t="shared" si="79"/>
        <v>0.00021867865201163274</v>
      </c>
      <c r="L394" s="13">
        <f t="shared" si="74"/>
        <v>0.014787787258803553</v>
      </c>
      <c r="N394">
        <v>4797.93</v>
      </c>
      <c r="O394">
        <f t="shared" si="80"/>
        <v>-0.012653773495602311</v>
      </c>
      <c r="P394">
        <f t="shared" si="81"/>
        <v>0.0002453340469932107</v>
      </c>
      <c r="Q394" s="13">
        <f t="shared" si="75"/>
        <v>0.01566314294748058</v>
      </c>
      <c r="S394">
        <v>13323.73</v>
      </c>
      <c r="T394">
        <f t="shared" si="82"/>
        <v>0.02923300348388993</v>
      </c>
      <c r="U394">
        <f t="shared" si="83"/>
        <v>0.0004578802336327184</v>
      </c>
      <c r="V394" s="13">
        <f t="shared" si="76"/>
        <v>0.021398136218669102</v>
      </c>
    </row>
    <row r="395" spans="2:22" ht="15">
      <c r="B395" s="2">
        <v>393</v>
      </c>
      <c r="C395" s="1">
        <v>39552</v>
      </c>
      <c r="D395">
        <v>12302.06</v>
      </c>
      <c r="E395">
        <f t="shared" si="72"/>
        <v>-0.0018952701003292856</v>
      </c>
      <c r="F395">
        <f t="shared" si="77"/>
        <v>0.00021993253716355018</v>
      </c>
      <c r="G395" s="13">
        <f t="shared" si="73"/>
        <v>0.014830122628068527</v>
      </c>
      <c r="I395">
        <v>5831.6</v>
      </c>
      <c r="J395">
        <f t="shared" si="78"/>
        <v>-0.010838775337121472</v>
      </c>
      <c r="K395">
        <f t="shared" si="79"/>
        <v>0.00021372628165009777</v>
      </c>
      <c r="L395" s="13">
        <f t="shared" si="74"/>
        <v>0.014619380344258704</v>
      </c>
      <c r="N395">
        <v>4766.49</v>
      </c>
      <c r="O395">
        <f t="shared" si="80"/>
        <v>-0.0065528259061721425</v>
      </c>
      <c r="P395">
        <f t="shared" si="81"/>
        <v>0.0002402210831942985</v>
      </c>
      <c r="Q395" s="13">
        <f t="shared" si="75"/>
        <v>0.015499067171746128</v>
      </c>
      <c r="S395">
        <v>12917.51</v>
      </c>
      <c r="T395">
        <f t="shared" si="82"/>
        <v>-0.030488459312820012</v>
      </c>
      <c r="U395">
        <f t="shared" si="83"/>
        <v>0.00048168152917610254</v>
      </c>
      <c r="V395" s="13">
        <f t="shared" si="76"/>
        <v>0.021947244227376306</v>
      </c>
    </row>
    <row r="396" spans="2:22" ht="15">
      <c r="B396" s="2">
        <v>394</v>
      </c>
      <c r="C396" s="1">
        <v>39553</v>
      </c>
      <c r="D396">
        <v>12362.47</v>
      </c>
      <c r="E396">
        <f t="shared" si="72"/>
        <v>0.004910559694880358</v>
      </c>
      <c r="F396">
        <f t="shared" si="77"/>
        <v>0.0002069521078589293</v>
      </c>
      <c r="G396" s="13">
        <f t="shared" si="73"/>
        <v>0.014385830106703239</v>
      </c>
      <c r="I396">
        <v>5906.9</v>
      </c>
      <c r="J396">
        <f t="shared" si="78"/>
        <v>0.012912408258453816</v>
      </c>
      <c r="K396">
        <f t="shared" si="79"/>
        <v>0.00020795144779960746</v>
      </c>
      <c r="L396" s="13">
        <f t="shared" si="74"/>
        <v>0.01442052175892424</v>
      </c>
      <c r="N396">
        <v>4780.68</v>
      </c>
      <c r="O396">
        <f t="shared" si="80"/>
        <v>0.002977033414525261</v>
      </c>
      <c r="P396">
        <f t="shared" si="81"/>
        <v>0.00022838418984403664</v>
      </c>
      <c r="Q396" s="13">
        <f t="shared" si="75"/>
        <v>0.015112385312849743</v>
      </c>
      <c r="S396">
        <v>12990.58</v>
      </c>
      <c r="T396">
        <f t="shared" si="82"/>
        <v>0.005656662932716886</v>
      </c>
      <c r="U396">
        <f t="shared" si="83"/>
        <v>0.0005085534065017053</v>
      </c>
      <c r="V396" s="13">
        <f t="shared" si="76"/>
        <v>0.022551128719017707</v>
      </c>
    </row>
    <row r="397" spans="2:22" ht="15">
      <c r="B397" s="2">
        <v>395</v>
      </c>
      <c r="C397" s="1">
        <v>39554</v>
      </c>
      <c r="D397">
        <v>12619.27</v>
      </c>
      <c r="E397">
        <f t="shared" si="72"/>
        <v>0.020772547880803845</v>
      </c>
      <c r="F397">
        <f t="shared" si="77"/>
        <v>0.00019598179717841255</v>
      </c>
      <c r="G397" s="13">
        <f t="shared" si="73"/>
        <v>0.013999349884134354</v>
      </c>
      <c r="I397">
        <v>6046.2</v>
      </c>
      <c r="J397">
        <f t="shared" si="78"/>
        <v>0.02358258985254536</v>
      </c>
      <c r="K397">
        <f t="shared" si="79"/>
        <v>0.00020547817815361018</v>
      </c>
      <c r="L397" s="13">
        <f t="shared" si="74"/>
        <v>0.014334510042328276</v>
      </c>
      <c r="N397">
        <v>4855.1</v>
      </c>
      <c r="O397">
        <f t="shared" si="80"/>
        <v>0.015566823129763981</v>
      </c>
      <c r="P397">
        <f t="shared" si="81"/>
        <v>0.00021521290213046644</v>
      </c>
      <c r="Q397" s="13">
        <f t="shared" si="75"/>
        <v>0.014670136404630546</v>
      </c>
      <c r="S397">
        <v>13146.13</v>
      </c>
      <c r="T397">
        <f t="shared" si="82"/>
        <v>0.011974061204349557</v>
      </c>
      <c r="U397">
        <f t="shared" si="83"/>
        <v>0.0004799600722436653</v>
      </c>
      <c r="V397" s="13">
        <f t="shared" si="76"/>
        <v>0.021907991059055717</v>
      </c>
    </row>
    <row r="398" spans="2:22" ht="15">
      <c r="B398" s="2">
        <v>396</v>
      </c>
      <c r="C398" s="1">
        <v>39555</v>
      </c>
      <c r="D398">
        <v>12620.49</v>
      </c>
      <c r="E398">
        <f t="shared" si="72"/>
        <v>9.667754156930989E-05</v>
      </c>
      <c r="F398">
        <f t="shared" si="77"/>
        <v>0.0002101128140753251</v>
      </c>
      <c r="G398" s="13">
        <f t="shared" si="73"/>
        <v>0.014495268678962977</v>
      </c>
      <c r="I398">
        <v>5980.4</v>
      </c>
      <c r="J398">
        <f t="shared" si="78"/>
        <v>-0.01088286857861139</v>
      </c>
      <c r="K398">
        <f t="shared" si="79"/>
        <v>0.00022651780011359612</v>
      </c>
      <c r="L398" s="13">
        <f t="shared" si="74"/>
        <v>0.015050508300838086</v>
      </c>
      <c r="N398">
        <v>4862.14</v>
      </c>
      <c r="O398">
        <f t="shared" si="80"/>
        <v>0.0014500216267430048</v>
      </c>
      <c r="P398">
        <f t="shared" si="81"/>
        <v>0.00021683968694383976</v>
      </c>
      <c r="Q398" s="13">
        <f t="shared" si="75"/>
        <v>0.014725477477618163</v>
      </c>
      <c r="S398">
        <v>13398.3</v>
      </c>
      <c r="T398">
        <f t="shared" si="82"/>
        <v>0.019182071073388145</v>
      </c>
      <c r="U398">
        <f t="shared" si="83"/>
        <v>0.0004597651564125759</v>
      </c>
      <c r="V398" s="13">
        <f t="shared" si="76"/>
        <v>0.021442135071223105</v>
      </c>
    </row>
    <row r="399" spans="2:22" ht="15">
      <c r="B399" s="2">
        <v>397</v>
      </c>
      <c r="C399" s="1">
        <v>39556</v>
      </c>
      <c r="D399">
        <v>12849.36</v>
      </c>
      <c r="E399">
        <f t="shared" si="72"/>
        <v>0.01813479508323376</v>
      </c>
      <c r="F399">
        <f t="shared" si="77"/>
        <v>0.00019750660602362821</v>
      </c>
      <c r="G399" s="13">
        <f t="shared" si="73"/>
        <v>0.014053704352363052</v>
      </c>
      <c r="I399">
        <v>6056.5</v>
      </c>
      <c r="J399">
        <f t="shared" si="78"/>
        <v>0.012724901344391741</v>
      </c>
      <c r="K399">
        <f t="shared" si="79"/>
        <v>0.00022003294181673996</v>
      </c>
      <c r="L399" s="13">
        <f t="shared" si="74"/>
        <v>0.014833507401041062</v>
      </c>
      <c r="N399">
        <v>4961.69</v>
      </c>
      <c r="O399">
        <f t="shared" si="80"/>
        <v>0.020474523563698138</v>
      </c>
      <c r="P399">
        <f t="shared" si="81"/>
        <v>0.0002039554594902907</v>
      </c>
      <c r="Q399" s="13">
        <f t="shared" si="75"/>
        <v>0.014281297542250519</v>
      </c>
      <c r="S399">
        <v>13476.45</v>
      </c>
      <c r="T399">
        <f t="shared" si="82"/>
        <v>0.005832829538075835</v>
      </c>
      <c r="U399">
        <f t="shared" si="83"/>
        <v>0.00045425635806769225</v>
      </c>
      <c r="V399" s="13">
        <f t="shared" si="76"/>
        <v>0.021313290643814067</v>
      </c>
    </row>
    <row r="400" spans="2:22" ht="15">
      <c r="B400" s="2">
        <v>398</v>
      </c>
      <c r="C400" s="1">
        <v>39559</v>
      </c>
      <c r="D400">
        <v>12825.02</v>
      </c>
      <c r="E400">
        <f t="shared" si="72"/>
        <v>-0.001894257768480309</v>
      </c>
      <c r="F400">
        <f t="shared" si="77"/>
        <v>0.00020538845722486328</v>
      </c>
      <c r="G400" s="13">
        <f t="shared" si="73"/>
        <v>0.014331380157712072</v>
      </c>
      <c r="I400">
        <v>6053</v>
      </c>
      <c r="J400">
        <f t="shared" si="78"/>
        <v>-0.0005778915215058202</v>
      </c>
      <c r="K400">
        <f t="shared" si="79"/>
        <v>0.0002165463521612057</v>
      </c>
      <c r="L400" s="13">
        <f t="shared" si="74"/>
        <v>0.014715513995821067</v>
      </c>
      <c r="N400">
        <v>4910.35</v>
      </c>
      <c r="O400">
        <f t="shared" si="80"/>
        <v>-0.010347280865995102</v>
      </c>
      <c r="P400">
        <f t="shared" si="81"/>
        <v>0.00021687049883049907</v>
      </c>
      <c r="Q400" s="13">
        <f t="shared" si="75"/>
        <v>0.014726523650559866</v>
      </c>
      <c r="S400">
        <v>13696.55</v>
      </c>
      <c r="T400">
        <f t="shared" si="82"/>
        <v>0.016332194309332096</v>
      </c>
      <c r="U400">
        <f t="shared" si="83"/>
        <v>0.00042904229060884567</v>
      </c>
      <c r="V400" s="13">
        <f t="shared" si="76"/>
        <v>0.020713336056966913</v>
      </c>
    </row>
    <row r="401" spans="2:22" ht="15">
      <c r="B401" s="2">
        <v>399</v>
      </c>
      <c r="C401" s="1">
        <v>39560</v>
      </c>
      <c r="D401">
        <v>12720.23</v>
      </c>
      <c r="E401">
        <f t="shared" si="72"/>
        <v>-0.008170747492011776</v>
      </c>
      <c r="F401">
        <f t="shared" si="77"/>
        <v>0.00019328044254097836</v>
      </c>
      <c r="G401" s="13">
        <f t="shared" si="73"/>
        <v>0.013902533673434435</v>
      </c>
      <c r="I401">
        <v>6034.7</v>
      </c>
      <c r="J401">
        <f t="shared" si="78"/>
        <v>-0.0030232942342640315</v>
      </c>
      <c r="K401">
        <f t="shared" si="79"/>
        <v>0.00020357360854817105</v>
      </c>
      <c r="L401" s="13">
        <f t="shared" si="74"/>
        <v>0.014267922362704777</v>
      </c>
      <c r="N401">
        <v>4872.64</v>
      </c>
      <c r="O401">
        <f t="shared" si="80"/>
        <v>-0.007679696966611348</v>
      </c>
      <c r="P401">
        <f t="shared" si="81"/>
        <v>0.0002102822421798564</v>
      </c>
      <c r="Q401" s="13">
        <f t="shared" si="75"/>
        <v>0.014501111756684603</v>
      </c>
      <c r="S401">
        <v>13547.82</v>
      </c>
      <c r="T401">
        <f t="shared" si="82"/>
        <v>-0.010858938929876471</v>
      </c>
      <c r="U401">
        <f t="shared" si="83"/>
        <v>0.0004193041874297817</v>
      </c>
      <c r="V401" s="13">
        <f t="shared" si="76"/>
        <v>0.020476918406581144</v>
      </c>
    </row>
    <row r="402" spans="2:22" ht="15">
      <c r="B402" s="2">
        <v>400</v>
      </c>
      <c r="C402" s="1">
        <v>39561</v>
      </c>
      <c r="D402">
        <v>12763.22</v>
      </c>
      <c r="E402">
        <f t="shared" si="72"/>
        <v>0.0033796558710023155</v>
      </c>
      <c r="F402">
        <f t="shared" si="77"/>
        <v>0.00018568928286321265</v>
      </c>
      <c r="G402" s="13">
        <f t="shared" si="73"/>
        <v>0.01362678549266894</v>
      </c>
      <c r="I402">
        <v>6083.6</v>
      </c>
      <c r="J402">
        <f t="shared" si="78"/>
        <v>0.008103136858501756</v>
      </c>
      <c r="K402">
        <f t="shared" si="79"/>
        <v>0.00019190761051689683</v>
      </c>
      <c r="L402" s="13">
        <f t="shared" si="74"/>
        <v>0.013853072241091391</v>
      </c>
      <c r="N402">
        <v>4944.65</v>
      </c>
      <c r="O402">
        <f t="shared" si="80"/>
        <v>0.014778436330202786</v>
      </c>
      <c r="P402">
        <f t="shared" si="81"/>
        <v>0.0002012039723790038</v>
      </c>
      <c r="Q402" s="13">
        <f t="shared" si="75"/>
        <v>0.014184638605865283</v>
      </c>
      <c r="S402">
        <v>13579.16</v>
      </c>
      <c r="T402">
        <f t="shared" si="82"/>
        <v>0.002313287303787631</v>
      </c>
      <c r="U402">
        <f t="shared" si="83"/>
        <v>0.000401220929464962</v>
      </c>
      <c r="V402" s="13">
        <f t="shared" si="76"/>
        <v>0.020030499980403935</v>
      </c>
    </row>
    <row r="403" spans="2:22" ht="15">
      <c r="B403" s="2">
        <v>401</v>
      </c>
      <c r="C403" s="1">
        <v>39562</v>
      </c>
      <c r="D403">
        <v>12848.95</v>
      </c>
      <c r="E403">
        <f t="shared" si="72"/>
        <v>0.00671695700614746</v>
      </c>
      <c r="F403">
        <f t="shared" si="77"/>
        <v>0.0001752332503198039</v>
      </c>
      <c r="G403" s="13">
        <f t="shared" si="73"/>
        <v>0.013237569653067133</v>
      </c>
      <c r="I403">
        <v>6050.7</v>
      </c>
      <c r="J403">
        <f t="shared" si="78"/>
        <v>-0.005407982115852545</v>
      </c>
      <c r="K403">
        <f t="shared" si="79"/>
        <v>0.0001843328035027396</v>
      </c>
      <c r="L403" s="13">
        <f t="shared" si="74"/>
        <v>0.01357692172411477</v>
      </c>
      <c r="N403">
        <v>4929.55</v>
      </c>
      <c r="O403">
        <f t="shared" si="80"/>
        <v>-0.00305380562830523</v>
      </c>
      <c r="P403">
        <f t="shared" si="81"/>
        <v>0.00020223586485821504</v>
      </c>
      <c r="Q403" s="13">
        <f t="shared" si="75"/>
        <v>0.014220965679524546</v>
      </c>
      <c r="S403">
        <v>13540.87</v>
      </c>
      <c r="T403">
        <f t="shared" si="82"/>
        <v>-0.002819762047136867</v>
      </c>
      <c r="U403">
        <f t="shared" si="83"/>
        <v>0.0003774687515860562</v>
      </c>
      <c r="V403" s="13">
        <f t="shared" si="76"/>
        <v>0.019428555056567025</v>
      </c>
    </row>
    <row r="404" spans="2:22" ht="15">
      <c r="B404" s="2">
        <v>402</v>
      </c>
      <c r="C404" s="1">
        <v>39563</v>
      </c>
      <c r="D404">
        <v>12891.86</v>
      </c>
      <c r="E404">
        <f t="shared" si="72"/>
        <v>0.0033395724942504915</v>
      </c>
      <c r="F404">
        <f t="shared" si="77"/>
        <v>0.00016742630598596167</v>
      </c>
      <c r="G404" s="13">
        <f t="shared" si="73"/>
        <v>0.012939331744180674</v>
      </c>
      <c r="I404">
        <v>6091.4</v>
      </c>
      <c r="J404">
        <f t="shared" si="78"/>
        <v>0.006726494455186974</v>
      </c>
      <c r="K404">
        <f t="shared" si="79"/>
        <v>0.00017502761152649808</v>
      </c>
      <c r="L404" s="13">
        <f t="shared" si="74"/>
        <v>0.013229800131766847</v>
      </c>
      <c r="N404">
        <v>4978.21</v>
      </c>
      <c r="O404">
        <f t="shared" si="80"/>
        <v>0.00987108356746556</v>
      </c>
      <c r="P404">
        <f t="shared" si="81"/>
        <v>0.00019066125669565023</v>
      </c>
      <c r="Q404" s="13">
        <f t="shared" si="75"/>
        <v>0.01380801421985255</v>
      </c>
      <c r="S404">
        <v>13863.47</v>
      </c>
      <c r="T404">
        <f t="shared" si="82"/>
        <v>0.023824170825065046</v>
      </c>
      <c r="U404">
        <f t="shared" si="83"/>
        <v>0.0003552976899710412</v>
      </c>
      <c r="V404" s="13">
        <f t="shared" si="76"/>
        <v>0.018849341897558155</v>
      </c>
    </row>
    <row r="405" spans="2:22" ht="15">
      <c r="B405" s="2">
        <v>403</v>
      </c>
      <c r="C405" s="1">
        <v>39566</v>
      </c>
      <c r="D405">
        <v>12871.75</v>
      </c>
      <c r="E405">
        <f t="shared" si="72"/>
        <v>-0.0015598990370668455</v>
      </c>
      <c r="F405">
        <f t="shared" si="77"/>
        <v>0.00015804989229346522</v>
      </c>
      <c r="G405" s="13">
        <f t="shared" si="73"/>
        <v>0.012571789542203815</v>
      </c>
      <c r="I405">
        <v>6090.4</v>
      </c>
      <c r="J405">
        <f t="shared" si="78"/>
        <v>-0.00016416587319827955</v>
      </c>
      <c r="K405">
        <f t="shared" si="79"/>
        <v>0.00016724069849424785</v>
      </c>
      <c r="L405" s="13">
        <f t="shared" si="74"/>
        <v>0.012932157534388755</v>
      </c>
      <c r="N405">
        <v>5012.75</v>
      </c>
      <c r="O405">
        <f t="shared" si="80"/>
        <v>0.006938236836131855</v>
      </c>
      <c r="P405">
        <f t="shared" si="81"/>
        <v>0.00018506787874166453</v>
      </c>
      <c r="Q405" s="13">
        <f t="shared" si="75"/>
        <v>0.01360396555206108</v>
      </c>
      <c r="S405">
        <v>13894.37</v>
      </c>
      <c r="T405">
        <f t="shared" si="82"/>
        <v>0.0022288792055669654</v>
      </c>
      <c r="U405">
        <f t="shared" si="83"/>
        <v>0.0003680352955028916</v>
      </c>
      <c r="V405" s="13">
        <f t="shared" si="76"/>
        <v>0.019184246023831418</v>
      </c>
    </row>
    <row r="406" spans="2:22" ht="15">
      <c r="B406" s="2">
        <v>404</v>
      </c>
      <c r="C406" s="1">
        <v>39568</v>
      </c>
      <c r="D406">
        <v>12820.13</v>
      </c>
      <c r="E406">
        <f t="shared" si="72"/>
        <v>-0.004010332705343158</v>
      </c>
      <c r="F406">
        <f t="shared" si="77"/>
        <v>0.00014871289585620783</v>
      </c>
      <c r="G406" s="13">
        <f t="shared" si="73"/>
        <v>0.012194789701188284</v>
      </c>
      <c r="I406">
        <v>6087.3</v>
      </c>
      <c r="J406">
        <f t="shared" si="78"/>
        <v>-0.0005089977669774489</v>
      </c>
      <c r="K406">
        <f t="shared" si="79"/>
        <v>0.00015720787361062834</v>
      </c>
      <c r="L406" s="13">
        <f t="shared" si="74"/>
        <v>0.012538256402332358</v>
      </c>
      <c r="N406">
        <v>4996.54</v>
      </c>
      <c r="O406">
        <f t="shared" si="80"/>
        <v>-0.0032337539274849207</v>
      </c>
      <c r="P406">
        <f t="shared" si="81"/>
        <v>0.00017685215384082007</v>
      </c>
      <c r="Q406" s="13">
        <f t="shared" si="75"/>
        <v>0.013298577135950299</v>
      </c>
      <c r="S406">
        <v>13849.99</v>
      </c>
      <c r="T406">
        <f t="shared" si="82"/>
        <v>-0.0031940994805810564</v>
      </c>
      <c r="U406">
        <f t="shared" si="83"/>
        <v>0.0003462512519234986</v>
      </c>
      <c r="V406" s="13">
        <f t="shared" si="76"/>
        <v>0.018607827705659212</v>
      </c>
    </row>
    <row r="407" spans="2:22" ht="15">
      <c r="B407" s="2">
        <v>405</v>
      </c>
      <c r="C407" s="1">
        <v>39570</v>
      </c>
      <c r="D407">
        <v>13058.2</v>
      </c>
      <c r="E407">
        <f t="shared" si="72"/>
        <v>0.01857001450063311</v>
      </c>
      <c r="F407">
        <f t="shared" si="77"/>
        <v>0.00014075508820928805</v>
      </c>
      <c r="G407" s="13">
        <f t="shared" si="73"/>
        <v>0.011864024958220884</v>
      </c>
      <c r="I407">
        <v>6215.5</v>
      </c>
      <c r="J407">
        <f t="shared" si="78"/>
        <v>0.02106024017216168</v>
      </c>
      <c r="K407">
        <f t="shared" si="79"/>
        <v>0.0001477909459175979</v>
      </c>
      <c r="L407" s="13">
        <f t="shared" si="74"/>
        <v>0.012156929954457989</v>
      </c>
      <c r="N407">
        <v>5069.71</v>
      </c>
      <c r="O407">
        <f t="shared" si="80"/>
        <v>0.014644133740548473</v>
      </c>
      <c r="P407">
        <f t="shared" si="81"/>
        <v>0.0001668684544781823</v>
      </c>
      <c r="Q407" s="13">
        <f t="shared" si="75"/>
        <v>0.012917757331602971</v>
      </c>
      <c r="S407">
        <v>14049.26</v>
      </c>
      <c r="T407">
        <f t="shared" si="82"/>
        <v>0.01438773602002604</v>
      </c>
      <c r="U407">
        <f t="shared" si="83"/>
        <v>0.0003260883130975996</v>
      </c>
      <c r="V407" s="13">
        <f t="shared" si="76"/>
        <v>0.01805791552471103</v>
      </c>
    </row>
    <row r="408" spans="2:22" ht="15">
      <c r="B408" s="2">
        <v>406</v>
      </c>
      <c r="C408" s="1">
        <v>39575</v>
      </c>
      <c r="D408">
        <v>12814.35</v>
      </c>
      <c r="E408">
        <f t="shared" si="72"/>
        <v>-0.01867408984392951</v>
      </c>
      <c r="F408">
        <f t="shared" si="77"/>
        <v>0.00015300050922995422</v>
      </c>
      <c r="G408" s="13">
        <f t="shared" si="73"/>
        <v>0.012369337461236725</v>
      </c>
      <c r="I408">
        <v>6261</v>
      </c>
      <c r="J408">
        <f t="shared" si="78"/>
        <v>0.007320408655779905</v>
      </c>
      <c r="K408">
        <f t="shared" si="79"/>
        <v>0.00016553551212909</v>
      </c>
      <c r="L408" s="13">
        <f t="shared" si="74"/>
        <v>0.012866060474328962</v>
      </c>
      <c r="N408">
        <v>5075.31</v>
      </c>
      <c r="O408">
        <f t="shared" si="80"/>
        <v>0.0011045996713816696</v>
      </c>
      <c r="P408">
        <f t="shared" si="81"/>
        <v>0.0001697233863901556</v>
      </c>
      <c r="Q408" s="13">
        <f t="shared" si="75"/>
        <v>0.013027792844152673</v>
      </c>
      <c r="S408">
        <v>14102.48</v>
      </c>
      <c r="T408">
        <f t="shared" si="82"/>
        <v>0.0037880998714522576</v>
      </c>
      <c r="U408">
        <f t="shared" si="83"/>
        <v>0.0003189434311786609</v>
      </c>
      <c r="V408" s="13">
        <f t="shared" si="76"/>
        <v>0.017858987406307807</v>
      </c>
    </row>
    <row r="409" spans="2:22" ht="15">
      <c r="B409" s="2">
        <v>407</v>
      </c>
      <c r="C409" s="1">
        <v>39576</v>
      </c>
      <c r="D409">
        <v>12866.78</v>
      </c>
      <c r="E409">
        <f t="shared" si="72"/>
        <v>0.004091506787312684</v>
      </c>
      <c r="F409">
        <f t="shared" si="77"/>
        <v>0.00016474377656610606</v>
      </c>
      <c r="G409" s="13">
        <f t="shared" si="73"/>
        <v>0.012835255220139024</v>
      </c>
      <c r="I409">
        <v>6270.8</v>
      </c>
      <c r="J409">
        <f t="shared" si="78"/>
        <v>0.001565245168503463</v>
      </c>
      <c r="K409">
        <f t="shared" si="79"/>
        <v>0.00015881868437460164</v>
      </c>
      <c r="L409" s="13">
        <f t="shared" si="74"/>
        <v>0.012602328529863108</v>
      </c>
      <c r="N409">
        <v>5055.58</v>
      </c>
      <c r="O409">
        <f t="shared" si="80"/>
        <v>-0.003887447269230938</v>
      </c>
      <c r="P409">
        <f t="shared" si="81"/>
        <v>0.0001596131916327872</v>
      </c>
      <c r="Q409" s="13">
        <f t="shared" si="75"/>
        <v>0.012633811445196862</v>
      </c>
      <c r="S409">
        <v>13943.26</v>
      </c>
      <c r="T409">
        <f t="shared" si="82"/>
        <v>-0.011290212785268927</v>
      </c>
      <c r="U409">
        <f t="shared" si="83"/>
        <v>0.00030066780734610703</v>
      </c>
      <c r="V409" s="13">
        <f t="shared" si="76"/>
        <v>0.017339775296874728</v>
      </c>
    </row>
    <row r="410" spans="2:22" ht="15">
      <c r="B410" s="2">
        <v>408</v>
      </c>
      <c r="C410" s="1">
        <v>39577</v>
      </c>
      <c r="D410">
        <v>12745.88</v>
      </c>
      <c r="E410">
        <f t="shared" si="72"/>
        <v>-0.009396290291743657</v>
      </c>
      <c r="F410">
        <f t="shared" si="77"/>
        <v>0.00015586357563957725</v>
      </c>
      <c r="G410" s="13">
        <f t="shared" si="73"/>
        <v>0.012484533457025026</v>
      </c>
      <c r="I410">
        <v>6204.7</v>
      </c>
      <c r="J410">
        <f t="shared" si="78"/>
        <v>-0.01054091981884295</v>
      </c>
      <c r="K410">
        <f t="shared" si="79"/>
        <v>0.00014943656285837693</v>
      </c>
      <c r="L410" s="13">
        <f t="shared" si="74"/>
        <v>0.012224424847753653</v>
      </c>
      <c r="N410">
        <v>4960.56</v>
      </c>
      <c r="O410">
        <f t="shared" si="80"/>
        <v>-0.018795073957884066</v>
      </c>
      <c r="P410">
        <f t="shared" si="81"/>
        <v>0.00015094313491108305</v>
      </c>
      <c r="Q410" s="13">
        <f t="shared" si="75"/>
        <v>0.012285891701910898</v>
      </c>
      <c r="S410">
        <v>13655.34</v>
      </c>
      <c r="T410">
        <f t="shared" si="82"/>
        <v>-0.020649403367648603</v>
      </c>
      <c r="U410">
        <f t="shared" si="83"/>
        <v>0.0002902758731895396</v>
      </c>
      <c r="V410" s="13">
        <f t="shared" si="76"/>
        <v>0.017037484356252235</v>
      </c>
    </row>
    <row r="411" spans="2:22" ht="15">
      <c r="B411" s="2">
        <v>409</v>
      </c>
      <c r="C411" s="1">
        <v>39580</v>
      </c>
      <c r="D411">
        <v>12876.05</v>
      </c>
      <c r="E411">
        <f t="shared" si="72"/>
        <v>0.010212711872385436</v>
      </c>
      <c r="F411">
        <f t="shared" si="77"/>
        <v>0.00015180917737600555</v>
      </c>
      <c r="G411" s="13">
        <f t="shared" si="73"/>
        <v>0.01232108669622958</v>
      </c>
      <c r="I411">
        <v>6220.6</v>
      </c>
      <c r="J411">
        <f t="shared" si="78"/>
        <v>0.0025625735329670323</v>
      </c>
      <c r="K411">
        <f t="shared" si="79"/>
        <v>0.00014713702852451086</v>
      </c>
      <c r="L411" s="13">
        <f t="shared" si="74"/>
        <v>0.012130005297794014</v>
      </c>
      <c r="N411">
        <v>4976.21</v>
      </c>
      <c r="O411">
        <f t="shared" si="80"/>
        <v>0.0031548857387068466</v>
      </c>
      <c r="P411">
        <f t="shared" si="81"/>
        <v>0.00016308183512135798</v>
      </c>
      <c r="Q411" s="13">
        <f t="shared" si="75"/>
        <v>0.012770349843342507</v>
      </c>
      <c r="S411">
        <v>13743.36</v>
      </c>
      <c r="T411">
        <f t="shared" si="82"/>
        <v>0.006445829982995695</v>
      </c>
      <c r="U411">
        <f t="shared" si="83"/>
        <v>0.00029844319236455865</v>
      </c>
      <c r="V411" s="13">
        <f t="shared" si="76"/>
        <v>0.017275508454588497</v>
      </c>
    </row>
    <row r="412" spans="2:22" ht="15">
      <c r="B412" s="2">
        <v>410</v>
      </c>
      <c r="C412" s="1">
        <v>39581</v>
      </c>
      <c r="D412">
        <v>12832.18</v>
      </c>
      <c r="E412">
        <f t="shared" si="72"/>
        <v>-0.0034071007801304734</v>
      </c>
      <c r="F412">
        <f t="shared" si="77"/>
        <v>0.00014895859576074695</v>
      </c>
      <c r="G412" s="13">
        <f t="shared" si="73"/>
        <v>0.012204859514174956</v>
      </c>
      <c r="I412">
        <v>6211.9</v>
      </c>
      <c r="J412">
        <f t="shared" si="78"/>
        <v>-0.0013985789152172986</v>
      </c>
      <c r="K412">
        <f t="shared" si="79"/>
        <v>0.000138702813799752</v>
      </c>
      <c r="L412" s="13">
        <f t="shared" si="74"/>
        <v>0.01177721587641799</v>
      </c>
      <c r="N412">
        <v>4998.67</v>
      </c>
      <c r="O412">
        <f t="shared" si="80"/>
        <v>0.004513475114595251</v>
      </c>
      <c r="P412">
        <f t="shared" si="81"/>
        <v>0.00015389412325553424</v>
      </c>
      <c r="Q412" s="13">
        <f t="shared" si="75"/>
        <v>0.012405407016923477</v>
      </c>
      <c r="S412">
        <v>13953.73</v>
      </c>
      <c r="T412">
        <f t="shared" si="82"/>
        <v>0.0153070282667411</v>
      </c>
      <c r="U412">
        <f t="shared" si="83"/>
        <v>0.0002830295242728663</v>
      </c>
      <c r="V412" s="13">
        <f t="shared" si="76"/>
        <v>0.016823481336300947</v>
      </c>
    </row>
    <row r="413" spans="2:22" ht="15">
      <c r="B413" s="2">
        <v>411</v>
      </c>
      <c r="C413" s="1">
        <v>39582</v>
      </c>
      <c r="D413">
        <v>12898.38</v>
      </c>
      <c r="E413">
        <f t="shared" si="72"/>
        <v>0.0051589051899208795</v>
      </c>
      <c r="F413">
        <f t="shared" si="77"/>
        <v>0.00014071758015866007</v>
      </c>
      <c r="G413" s="13">
        <f t="shared" si="73"/>
        <v>0.011862444105607413</v>
      </c>
      <c r="I413">
        <v>6216</v>
      </c>
      <c r="J413">
        <f t="shared" si="78"/>
        <v>0.000660023503276029</v>
      </c>
      <c r="K413">
        <f t="shared" si="79"/>
        <v>0.0001304980063506923</v>
      </c>
      <c r="L413" s="13">
        <f t="shared" si="74"/>
        <v>0.011423572398802937</v>
      </c>
      <c r="N413">
        <v>5055.24</v>
      </c>
      <c r="O413">
        <f t="shared" si="80"/>
        <v>0.011317010324746324</v>
      </c>
      <c r="P413">
        <f t="shared" si="81"/>
        <v>0.00014588276331680642</v>
      </c>
      <c r="Q413" s="13">
        <f t="shared" si="75"/>
        <v>0.012078193710849583</v>
      </c>
      <c r="S413">
        <v>14118.55</v>
      </c>
      <c r="T413">
        <f t="shared" si="82"/>
        <v>0.011811895457343643</v>
      </c>
      <c r="U413">
        <f t="shared" si="83"/>
        <v>0.00028010605967802296</v>
      </c>
      <c r="V413" s="13">
        <f t="shared" si="76"/>
        <v>0.016736369369669844</v>
      </c>
    </row>
    <row r="414" spans="2:22" ht="15">
      <c r="B414" s="2">
        <v>412</v>
      </c>
      <c r="C414" s="1">
        <v>39583</v>
      </c>
      <c r="D414">
        <v>12992.66</v>
      </c>
      <c r="E414">
        <f t="shared" si="72"/>
        <v>0.00730944506209312</v>
      </c>
      <c r="F414">
        <f t="shared" si="77"/>
        <v>0.00013387138351465602</v>
      </c>
      <c r="G414" s="13">
        <f t="shared" si="73"/>
        <v>0.01157028018306627</v>
      </c>
      <c r="I414">
        <v>6251.8</v>
      </c>
      <c r="J414">
        <f t="shared" si="78"/>
        <v>0.005759330759330788</v>
      </c>
      <c r="K414">
        <f t="shared" si="79"/>
        <v>0.00012269426383114333</v>
      </c>
      <c r="L414" s="13">
        <f t="shared" si="74"/>
        <v>0.01107674427939651</v>
      </c>
      <c r="N414">
        <v>5057.51</v>
      </c>
      <c r="O414">
        <f t="shared" si="80"/>
        <v>0.000449039016940924</v>
      </c>
      <c r="P414">
        <f t="shared" si="81"/>
        <v>0.00014481428087922293</v>
      </c>
      <c r="Q414" s="13">
        <f t="shared" si="75"/>
        <v>0.012033880541173032</v>
      </c>
      <c r="S414">
        <v>14251.74</v>
      </c>
      <c r="T414">
        <f t="shared" si="82"/>
        <v>0.009433688303685614</v>
      </c>
      <c r="U414">
        <f t="shared" si="83"/>
        <v>0.0002716709485550545</v>
      </c>
      <c r="V414" s="13">
        <f t="shared" si="76"/>
        <v>0.016482443646348512</v>
      </c>
    </row>
    <row r="415" spans="2:22" ht="15">
      <c r="B415" s="2">
        <v>413</v>
      </c>
      <c r="C415" s="1">
        <v>39584</v>
      </c>
      <c r="D415">
        <v>12986.8</v>
      </c>
      <c r="E415">
        <f t="shared" si="72"/>
        <v>-0.00045102388579402385</v>
      </c>
      <c r="F415">
        <f t="shared" si="77"/>
        <v>0.0001290447797307221</v>
      </c>
      <c r="G415" s="13">
        <f t="shared" si="73"/>
        <v>0.011359787838279468</v>
      </c>
      <c r="I415">
        <v>6304.3</v>
      </c>
      <c r="J415">
        <f t="shared" si="78"/>
        <v>0.008397581496529</v>
      </c>
      <c r="K415">
        <f t="shared" si="79"/>
        <v>0.00011732280144899716</v>
      </c>
      <c r="L415" s="13">
        <f t="shared" si="74"/>
        <v>0.010831565050767001</v>
      </c>
      <c r="N415">
        <v>5078.04</v>
      </c>
      <c r="O415">
        <f t="shared" si="80"/>
        <v>0.004059309818467931</v>
      </c>
      <c r="P415">
        <f t="shared" si="81"/>
        <v>0.00013613752218879366</v>
      </c>
      <c r="Q415" s="13">
        <f t="shared" si="75"/>
        <v>0.011667798515092453</v>
      </c>
      <c r="S415">
        <v>14219.48</v>
      </c>
      <c r="T415">
        <f t="shared" si="82"/>
        <v>-0.0022635832536939504</v>
      </c>
      <c r="U415">
        <f t="shared" si="83"/>
        <v>0.00026071036014241685</v>
      </c>
      <c r="V415" s="13">
        <f t="shared" si="76"/>
        <v>0.016146527804528653</v>
      </c>
    </row>
    <row r="416" spans="2:22" ht="15">
      <c r="B416" s="2">
        <v>414</v>
      </c>
      <c r="C416" s="1">
        <v>39587</v>
      </c>
      <c r="D416">
        <v>13028.16</v>
      </c>
      <c r="E416">
        <f t="shared" si="72"/>
        <v>0.0031847722302646214</v>
      </c>
      <c r="F416">
        <f t="shared" si="77"/>
        <v>0.00012131429829961218</v>
      </c>
      <c r="G416" s="13">
        <f t="shared" si="73"/>
        <v>0.011014277021194454</v>
      </c>
      <c r="I416">
        <v>6376.5</v>
      </c>
      <c r="J416">
        <f t="shared" si="78"/>
        <v>0.011452500674143017</v>
      </c>
      <c r="K416">
        <f t="shared" si="79"/>
        <v>0.0001145145958615081</v>
      </c>
      <c r="L416" s="13">
        <f t="shared" si="74"/>
        <v>0.01070114927760136</v>
      </c>
      <c r="N416">
        <v>5142.1</v>
      </c>
      <c r="O416">
        <f t="shared" si="80"/>
        <v>0.012615103465116542</v>
      </c>
      <c r="P416">
        <f t="shared" si="81"/>
        <v>0.00012895795062960465</v>
      </c>
      <c r="Q416" s="13">
        <f t="shared" si="75"/>
        <v>0.01135596542041251</v>
      </c>
      <c r="S416">
        <v>14269.61</v>
      </c>
      <c r="T416">
        <f t="shared" si="82"/>
        <v>0.003525445374936427</v>
      </c>
      <c r="U416">
        <f t="shared" si="83"/>
        <v>0.000245375167082656</v>
      </c>
      <c r="V416" s="13">
        <f t="shared" si="76"/>
        <v>0.015664455530999346</v>
      </c>
    </row>
    <row r="417" spans="2:22" ht="15">
      <c r="B417" s="2">
        <v>415</v>
      </c>
      <c r="C417" s="1">
        <v>39588</v>
      </c>
      <c r="D417">
        <v>12828.68</v>
      </c>
      <c r="E417">
        <f t="shared" si="72"/>
        <v>-0.015311448431704828</v>
      </c>
      <c r="F417">
        <f t="shared" si="77"/>
        <v>0.00011464400685115533</v>
      </c>
      <c r="G417" s="13">
        <f t="shared" si="73"/>
        <v>0.010707194163325672</v>
      </c>
      <c r="I417">
        <v>6191.6</v>
      </c>
      <c r="J417">
        <f t="shared" si="78"/>
        <v>-0.028997098721869306</v>
      </c>
      <c r="K417">
        <f t="shared" si="79"/>
        <v>0.00011551330641129239</v>
      </c>
      <c r="L417" s="13">
        <f t="shared" si="74"/>
        <v>0.010747711682553287</v>
      </c>
      <c r="N417">
        <v>5054.88</v>
      </c>
      <c r="O417">
        <f t="shared" si="80"/>
        <v>-0.016961941619182873</v>
      </c>
      <c r="P417">
        <f t="shared" si="81"/>
        <v>0.0001307689237179641</v>
      </c>
      <c r="Q417" s="13">
        <f t="shared" si="75"/>
        <v>0.011435424072502256</v>
      </c>
      <c r="S417">
        <v>14160.09</v>
      </c>
      <c r="T417">
        <f t="shared" si="82"/>
        <v>-0.007675052086216823</v>
      </c>
      <c r="U417">
        <f t="shared" si="83"/>
        <v>0.00023139838296319627</v>
      </c>
      <c r="V417" s="13">
        <f t="shared" si="76"/>
        <v>0.015211784345144927</v>
      </c>
    </row>
    <row r="418" spans="2:22" ht="15">
      <c r="B418" s="2">
        <v>416</v>
      </c>
      <c r="C418" s="1">
        <v>39589</v>
      </c>
      <c r="D418">
        <v>12601.19</v>
      </c>
      <c r="E418">
        <f t="shared" si="72"/>
        <v>-0.017732923418465482</v>
      </c>
      <c r="F418">
        <f t="shared" si="77"/>
        <v>0.00012183179362469139</v>
      </c>
      <c r="G418" s="13">
        <f t="shared" si="73"/>
        <v>0.011037744045985638</v>
      </c>
      <c r="I418">
        <v>6198.1</v>
      </c>
      <c r="J418">
        <f t="shared" si="78"/>
        <v>0.0010498094192131274</v>
      </c>
      <c r="K418">
        <f t="shared" si="79"/>
        <v>0.00015903241208376498</v>
      </c>
      <c r="L418" s="13">
        <f t="shared" si="74"/>
        <v>0.01261080537014845</v>
      </c>
      <c r="N418">
        <v>5027.55</v>
      </c>
      <c r="O418">
        <f t="shared" si="80"/>
        <v>-0.005406656537840646</v>
      </c>
      <c r="P418">
        <f t="shared" si="81"/>
        <v>0.00014018523610444033</v>
      </c>
      <c r="Q418" s="13">
        <f t="shared" si="75"/>
        <v>0.011839984632778893</v>
      </c>
      <c r="S418">
        <v>13926.3</v>
      </c>
      <c r="T418">
        <f t="shared" si="82"/>
        <v>-0.016510488280794888</v>
      </c>
      <c r="U418">
        <f t="shared" si="83"/>
        <v>0.00022104886545697296</v>
      </c>
      <c r="V418" s="13">
        <f t="shared" si="76"/>
        <v>0.014867712179652019</v>
      </c>
    </row>
    <row r="419" spans="2:22" ht="15">
      <c r="B419" s="2">
        <v>417</v>
      </c>
      <c r="C419" s="1">
        <v>39590</v>
      </c>
      <c r="D419">
        <v>12625.62</v>
      </c>
      <c r="E419">
        <f t="shared" si="72"/>
        <v>0.0019387057888977381</v>
      </c>
      <c r="F419">
        <f t="shared" si="77"/>
        <v>0.00013338928038511962</v>
      </c>
      <c r="G419" s="13">
        <f t="shared" si="73"/>
        <v>0.011549427708121283</v>
      </c>
      <c r="I419">
        <v>6181.6</v>
      </c>
      <c r="J419">
        <f t="shared" si="78"/>
        <v>-0.002662106129297688</v>
      </c>
      <c r="K419">
        <f t="shared" si="79"/>
        <v>0.00014955659334773918</v>
      </c>
      <c r="L419" s="13">
        <f t="shared" si="74"/>
        <v>0.012229333315751075</v>
      </c>
      <c r="N419">
        <v>5028.74</v>
      </c>
      <c r="O419">
        <f t="shared" si="80"/>
        <v>0.00023669580610826343</v>
      </c>
      <c r="P419">
        <f t="shared" si="81"/>
        <v>0.00013352803803326442</v>
      </c>
      <c r="Q419" s="13">
        <f t="shared" si="75"/>
        <v>0.01155543326895467</v>
      </c>
      <c r="S419">
        <v>13978.46</v>
      </c>
      <c r="T419">
        <f t="shared" si="82"/>
        <v>0.003745431306233519</v>
      </c>
      <c r="U419">
        <f t="shared" si="83"/>
        <v>0.0002241417069257705</v>
      </c>
      <c r="V419" s="13">
        <f t="shared" si="76"/>
        <v>0.014971362894732413</v>
      </c>
    </row>
    <row r="420" spans="2:22" ht="15">
      <c r="B420" s="2">
        <v>418</v>
      </c>
      <c r="C420" s="1">
        <v>39591</v>
      </c>
      <c r="D420">
        <v>12479.63</v>
      </c>
      <c r="E420">
        <f t="shared" si="72"/>
        <v>-0.011562996510270512</v>
      </c>
      <c r="F420">
        <f t="shared" si="77"/>
        <v>0.00012561143837016675</v>
      </c>
      <c r="G420" s="13">
        <f t="shared" si="73"/>
        <v>0.01120765088545172</v>
      </c>
      <c r="I420">
        <v>6087.3</v>
      </c>
      <c r="J420">
        <f t="shared" si="78"/>
        <v>-0.015254950174712078</v>
      </c>
      <c r="K420">
        <f t="shared" si="79"/>
        <v>0.00014100840628949348</v>
      </c>
      <c r="L420" s="13">
        <f t="shared" si="74"/>
        <v>0.011874696050404553</v>
      </c>
      <c r="N420">
        <v>4933.77</v>
      </c>
      <c r="O420">
        <f t="shared" si="80"/>
        <v>-0.01888544645378352</v>
      </c>
      <c r="P420">
        <f t="shared" si="81"/>
        <v>0.0001255197172455463</v>
      </c>
      <c r="Q420" s="13">
        <f t="shared" si="75"/>
        <v>0.011203558240378202</v>
      </c>
      <c r="S420">
        <v>14012.2</v>
      </c>
      <c r="T420">
        <f t="shared" si="82"/>
        <v>0.0024137136708908993</v>
      </c>
      <c r="U420">
        <f t="shared" si="83"/>
        <v>0.00021153489985040712</v>
      </c>
      <c r="V420" s="13">
        <f t="shared" si="76"/>
        <v>0.014544239404327993</v>
      </c>
    </row>
    <row r="421" spans="2:22" ht="15">
      <c r="B421" s="2">
        <v>419</v>
      </c>
      <c r="C421" s="1">
        <v>39595</v>
      </c>
      <c r="D421">
        <v>12548.35</v>
      </c>
      <c r="E421">
        <f t="shared" si="72"/>
        <v>0.005506573512195567</v>
      </c>
      <c r="F421">
        <f t="shared" si="77"/>
        <v>0.00012609692536574843</v>
      </c>
      <c r="G421" s="13">
        <f t="shared" si="73"/>
        <v>0.011229288729289511</v>
      </c>
      <c r="I421">
        <v>6058.5</v>
      </c>
      <c r="J421">
        <f t="shared" si="78"/>
        <v>-0.004731161598738386</v>
      </c>
      <c r="K421">
        <f t="shared" si="79"/>
        <v>0.00014651071220210077</v>
      </c>
      <c r="L421" s="13">
        <f t="shared" si="74"/>
        <v>0.012104160945811187</v>
      </c>
      <c r="N421">
        <v>4906.56</v>
      </c>
      <c r="O421">
        <f t="shared" si="80"/>
        <v>-0.0055150523838768395</v>
      </c>
      <c r="P421">
        <f t="shared" si="81"/>
        <v>0.000139388139476337</v>
      </c>
      <c r="Q421" s="13">
        <f t="shared" si="75"/>
        <v>0.011806275427768785</v>
      </c>
      <c r="S421">
        <v>13893.31</v>
      </c>
      <c r="T421">
        <f t="shared" si="82"/>
        <v>-0.008484749004439077</v>
      </c>
      <c r="U421">
        <f t="shared" si="83"/>
        <v>0.00019919236668048543</v>
      </c>
      <c r="V421" s="13">
        <f t="shared" si="76"/>
        <v>0.014113552588929741</v>
      </c>
    </row>
    <row r="422" spans="2:22" ht="15">
      <c r="B422" s="2">
        <v>420</v>
      </c>
      <c r="C422" s="1">
        <v>39596</v>
      </c>
      <c r="D422">
        <v>12594.03</v>
      </c>
      <c r="E422">
        <f t="shared" si="72"/>
        <v>0.0036403192451597453</v>
      </c>
      <c r="F422">
        <f t="shared" si="77"/>
        <v>0.00012035045095451635</v>
      </c>
      <c r="G422" s="13">
        <f t="shared" si="73"/>
        <v>0.010970435312899682</v>
      </c>
      <c r="I422">
        <v>6069.6</v>
      </c>
      <c r="J422">
        <f t="shared" si="78"/>
        <v>0.0018321366674920135</v>
      </c>
      <c r="K422">
        <f t="shared" si="79"/>
        <v>0.00013906310287437734</v>
      </c>
      <c r="L422" s="13">
        <f t="shared" si="74"/>
        <v>0.011792501976865526</v>
      </c>
      <c r="N422">
        <v>4971.11</v>
      </c>
      <c r="O422">
        <f t="shared" si="80"/>
        <v>0.013155856649057438</v>
      </c>
      <c r="P422">
        <f t="shared" si="81"/>
        <v>0.00013284979927557112</v>
      </c>
      <c r="Q422" s="13">
        <f t="shared" si="75"/>
        <v>0.01152604872779788</v>
      </c>
      <c r="S422">
        <v>13709.44</v>
      </c>
      <c r="T422">
        <f t="shared" si="82"/>
        <v>-0.013234427217128171</v>
      </c>
      <c r="U422">
        <f t="shared" si="83"/>
        <v>0.0001915602826197561</v>
      </c>
      <c r="V422" s="13">
        <f t="shared" si="76"/>
        <v>0.013840530431300532</v>
      </c>
    </row>
    <row r="423" spans="2:22" ht="15">
      <c r="B423" s="2">
        <v>421</v>
      </c>
      <c r="C423" s="1">
        <v>39597</v>
      </c>
      <c r="D423">
        <v>12646.22</v>
      </c>
      <c r="E423">
        <f t="shared" si="72"/>
        <v>0.004144026971509412</v>
      </c>
      <c r="F423">
        <f t="shared" si="77"/>
        <v>0.00011392453934964618</v>
      </c>
      <c r="G423" s="13">
        <f t="shared" si="73"/>
        <v>0.010673543898333214</v>
      </c>
      <c r="I423">
        <v>6068.1</v>
      </c>
      <c r="J423">
        <f t="shared" si="78"/>
        <v>-0.00024713325425069197</v>
      </c>
      <c r="K423">
        <f t="shared" si="79"/>
        <v>0.00013092072018801683</v>
      </c>
      <c r="L423" s="13">
        <f t="shared" si="74"/>
        <v>0.01144205926343754</v>
      </c>
      <c r="N423">
        <v>4975.9</v>
      </c>
      <c r="O423">
        <f t="shared" si="80"/>
        <v>0.0009635674929743989</v>
      </c>
      <c r="P423">
        <f t="shared" si="81"/>
        <v>0.00013526340516926977</v>
      </c>
      <c r="Q423" s="13">
        <f t="shared" si="75"/>
        <v>0.011630279668575032</v>
      </c>
      <c r="S423">
        <v>14124.47</v>
      </c>
      <c r="T423">
        <f t="shared" si="82"/>
        <v>0.030273300732925546</v>
      </c>
      <c r="U423">
        <f t="shared" si="83"/>
        <v>0.0001905756694884985</v>
      </c>
      <c r="V423" s="13">
        <f t="shared" si="76"/>
        <v>0.013804914686027528</v>
      </c>
    </row>
    <row r="424" spans="2:22" ht="15">
      <c r="B424" s="2">
        <v>422</v>
      </c>
      <c r="C424" s="1">
        <v>39598</v>
      </c>
      <c r="D424">
        <v>12638.32</v>
      </c>
      <c r="E424">
        <f t="shared" si="72"/>
        <v>-0.0006246925958902847</v>
      </c>
      <c r="F424">
        <f t="shared" si="77"/>
        <v>0.00010811944456110325</v>
      </c>
      <c r="G424" s="13">
        <f t="shared" si="73"/>
        <v>0.01039805003647815</v>
      </c>
      <c r="I424">
        <v>6053.5</v>
      </c>
      <c r="J424">
        <f t="shared" si="78"/>
        <v>-0.0024060249501492003</v>
      </c>
      <c r="K424">
        <f t="shared" si="79"/>
        <v>0.0001230691414674572</v>
      </c>
      <c r="L424" s="13">
        <f t="shared" si="74"/>
        <v>0.011093653206561723</v>
      </c>
      <c r="N424">
        <v>5014.28</v>
      </c>
      <c r="O424">
        <f t="shared" si="80"/>
        <v>0.007713177515625337</v>
      </c>
      <c r="P424">
        <f t="shared" si="81"/>
        <v>0.0001272033085979246</v>
      </c>
      <c r="Q424" s="13">
        <f t="shared" si="75"/>
        <v>0.011278444422788305</v>
      </c>
      <c r="S424">
        <v>14338.54</v>
      </c>
      <c r="T424">
        <f t="shared" si="82"/>
        <v>0.015155966914156887</v>
      </c>
      <c r="U424">
        <f t="shared" si="83"/>
        <v>0.00023412949355515765</v>
      </c>
      <c r="V424" s="13">
        <f t="shared" si="76"/>
        <v>0.015301290584625784</v>
      </c>
    </row>
    <row r="425" spans="2:22" ht="15">
      <c r="B425" s="2">
        <v>423</v>
      </c>
      <c r="C425" s="1">
        <v>39601</v>
      </c>
      <c r="D425">
        <v>12503.82</v>
      </c>
      <c r="E425">
        <f t="shared" si="72"/>
        <v>-0.010642237259382577</v>
      </c>
      <c r="F425">
        <f t="shared" si="77"/>
        <v>0.00010165569233779867</v>
      </c>
      <c r="G425" s="13">
        <f t="shared" si="73"/>
        <v>0.010082444759967626</v>
      </c>
      <c r="I425">
        <v>6007.6</v>
      </c>
      <c r="J425">
        <f t="shared" si="78"/>
        <v>-0.0075823903526884675</v>
      </c>
      <c r="K425">
        <f t="shared" si="79"/>
        <v>0.00011603233034305418</v>
      </c>
      <c r="L425" s="13">
        <f t="shared" si="74"/>
        <v>0.010771830408201486</v>
      </c>
      <c r="N425">
        <v>4935.21</v>
      </c>
      <c r="O425">
        <f t="shared" si="80"/>
        <v>-0.015768963839274973</v>
      </c>
      <c r="P425">
        <f t="shared" si="81"/>
        <v>0.00012314069652530202</v>
      </c>
      <c r="Q425" s="13">
        <f t="shared" si="75"/>
        <v>0.011096877782750517</v>
      </c>
      <c r="S425">
        <v>14440.14</v>
      </c>
      <c r="T425">
        <f t="shared" si="82"/>
        <v>0.007085798135653877</v>
      </c>
      <c r="U425">
        <f t="shared" si="83"/>
        <v>0.00023386392392802928</v>
      </c>
      <c r="V425" s="13">
        <f t="shared" si="76"/>
        <v>0.015292610108416068</v>
      </c>
    </row>
    <row r="426" spans="2:22" ht="15">
      <c r="B426" s="2">
        <v>424</v>
      </c>
      <c r="C426" s="1">
        <v>39602</v>
      </c>
      <c r="D426">
        <v>12402.85</v>
      </c>
      <c r="E426">
        <f t="shared" si="72"/>
        <v>-0.008075132239587529</v>
      </c>
      <c r="F426">
        <f t="shared" si="77"/>
        <v>0.0001023517836306302</v>
      </c>
      <c r="G426" s="13">
        <f t="shared" si="73"/>
        <v>0.010116905832843864</v>
      </c>
      <c r="I426">
        <v>6057.7</v>
      </c>
      <c r="J426">
        <f t="shared" si="78"/>
        <v>0.008339436713496146</v>
      </c>
      <c r="K426">
        <f t="shared" si="79"/>
        <v>0.00011251994913010352</v>
      </c>
      <c r="L426" s="13">
        <f t="shared" si="74"/>
        <v>0.010607542087123837</v>
      </c>
      <c r="N426">
        <v>4983.71</v>
      </c>
      <c r="O426">
        <f t="shared" si="80"/>
        <v>0.009827342706794645</v>
      </c>
      <c r="P426">
        <f t="shared" si="81"/>
        <v>0.0001306718679676456</v>
      </c>
      <c r="Q426" s="13">
        <f t="shared" si="75"/>
        <v>0.011431179640249103</v>
      </c>
      <c r="S426">
        <v>14209.17</v>
      </c>
      <c r="T426">
        <f t="shared" si="82"/>
        <v>-0.015994997278419694</v>
      </c>
      <c r="U426">
        <f t="shared" si="83"/>
        <v>0.00022284460060550165</v>
      </c>
      <c r="V426" s="13">
        <f t="shared" si="76"/>
        <v>0.014927980459710605</v>
      </c>
    </row>
    <row r="427" spans="2:22" ht="15">
      <c r="B427" s="2">
        <v>425</v>
      </c>
      <c r="C427" s="1">
        <v>39603</v>
      </c>
      <c r="D427">
        <v>12390.48</v>
      </c>
      <c r="E427">
        <f t="shared" si="72"/>
        <v>-0.0009973514151989905</v>
      </c>
      <c r="F427">
        <f t="shared" si="77"/>
        <v>0.00010012314225400194</v>
      </c>
      <c r="G427" s="13">
        <f t="shared" si="73"/>
        <v>0.010006155218364442</v>
      </c>
      <c r="I427">
        <v>5970.1</v>
      </c>
      <c r="J427">
        <f t="shared" si="78"/>
        <v>-0.014460934017861474</v>
      </c>
      <c r="K427">
        <f t="shared" si="79"/>
        <v>0.00010994152446420175</v>
      </c>
      <c r="L427" s="13">
        <f t="shared" si="74"/>
        <v>0.010485300399330566</v>
      </c>
      <c r="N427">
        <v>4915.07</v>
      </c>
      <c r="O427">
        <f t="shared" si="80"/>
        <v>-0.013772872017031553</v>
      </c>
      <c r="P427">
        <f t="shared" si="81"/>
        <v>0.00012862615577019425</v>
      </c>
      <c r="Q427" s="13">
        <f t="shared" si="75"/>
        <v>0.011341347176160081</v>
      </c>
      <c r="S427">
        <v>14435.57</v>
      </c>
      <c r="T427">
        <f t="shared" si="82"/>
        <v>0.01593337260374812</v>
      </c>
      <c r="U427">
        <f t="shared" si="83"/>
        <v>0.00022482432084537074</v>
      </c>
      <c r="V427" s="13">
        <f t="shared" si="76"/>
        <v>0.014994142884652352</v>
      </c>
    </row>
    <row r="428" spans="2:22" ht="15">
      <c r="B428" s="2">
        <v>426</v>
      </c>
      <c r="C428" s="1">
        <v>39604</v>
      </c>
      <c r="D428">
        <v>12604.45</v>
      </c>
      <c r="E428">
        <f t="shared" si="72"/>
        <v>0.017268903222474125</v>
      </c>
      <c r="F428">
        <f t="shared" si="77"/>
        <v>9.417543630948579E-05</v>
      </c>
      <c r="G428" s="13">
        <f t="shared" si="73"/>
        <v>0.009704402934209079</v>
      </c>
      <c r="I428">
        <v>5995.3</v>
      </c>
      <c r="J428">
        <f t="shared" si="78"/>
        <v>0.004221034823537264</v>
      </c>
      <c r="K428">
        <f t="shared" si="79"/>
        <v>0.00011589214975648625</v>
      </c>
      <c r="L428" s="13">
        <f t="shared" si="74"/>
        <v>0.010765321628102257</v>
      </c>
      <c r="N428">
        <v>4907.06</v>
      </c>
      <c r="O428">
        <f t="shared" si="80"/>
        <v>-0.0016296817746236187</v>
      </c>
      <c r="P428">
        <f t="shared" si="81"/>
        <v>0.00013229010663983446</v>
      </c>
      <c r="Q428" s="13">
        <f t="shared" si="75"/>
        <v>0.011501743634764012</v>
      </c>
      <c r="S428">
        <v>14341.12</v>
      </c>
      <c r="T428">
        <f t="shared" si="82"/>
        <v>-0.006542865990050889</v>
      </c>
      <c r="U428">
        <f t="shared" si="83"/>
        <v>0.00022656720334644076</v>
      </c>
      <c r="V428" s="13">
        <f t="shared" si="76"/>
        <v>0.015052149459344362</v>
      </c>
    </row>
    <row r="429" spans="2:22" ht="15">
      <c r="B429" s="2">
        <v>427</v>
      </c>
      <c r="C429" s="1">
        <v>39605</v>
      </c>
      <c r="D429">
        <v>12209.81</v>
      </c>
      <c r="E429">
        <f t="shared" si="72"/>
        <v>-0.031309577173141326</v>
      </c>
      <c r="F429">
        <f t="shared" si="77"/>
        <v>0.00010641781124134727</v>
      </c>
      <c r="G429" s="13">
        <f t="shared" si="73"/>
        <v>0.010315900893346507</v>
      </c>
      <c r="I429">
        <v>5906.8</v>
      </c>
      <c r="J429">
        <f t="shared" si="78"/>
        <v>-0.014761563224525879</v>
      </c>
      <c r="K429">
        <f t="shared" si="79"/>
        <v>0.00011000764886998792</v>
      </c>
      <c r="L429" s="13">
        <f t="shared" si="74"/>
        <v>0.010488453120931987</v>
      </c>
      <c r="N429">
        <v>4795.32</v>
      </c>
      <c r="O429">
        <f t="shared" si="80"/>
        <v>-0.02277127241158671</v>
      </c>
      <c r="P429">
        <f t="shared" si="81"/>
        <v>0.0001245120520026368</v>
      </c>
      <c r="Q429" s="13">
        <f t="shared" si="75"/>
        <v>0.011158496852293179</v>
      </c>
      <c r="S429">
        <v>14489.44</v>
      </c>
      <c r="T429">
        <f t="shared" si="82"/>
        <v>0.010342288468404121</v>
      </c>
      <c r="U429">
        <f t="shared" si="83"/>
        <v>0.00021554171686748017</v>
      </c>
      <c r="V429" s="13">
        <f t="shared" si="76"/>
        <v>0.014681339069290655</v>
      </c>
    </row>
    <row r="430" spans="2:22" ht="15">
      <c r="B430" s="2">
        <v>428</v>
      </c>
      <c r="C430" s="1">
        <v>39608</v>
      </c>
      <c r="D430">
        <v>12280.32</v>
      </c>
      <c r="E430">
        <f t="shared" si="72"/>
        <v>0.005774864637533281</v>
      </c>
      <c r="F430">
        <f t="shared" si="77"/>
        <v>0.00015885011993252</v>
      </c>
      <c r="G430" s="13">
        <f t="shared" si="73"/>
        <v>0.012603575680437675</v>
      </c>
      <c r="I430">
        <v>5877.6</v>
      </c>
      <c r="J430">
        <f t="shared" si="78"/>
        <v>-0.004943455001015748</v>
      </c>
      <c r="K430">
        <f t="shared" si="79"/>
        <v>0.00011648141486768915</v>
      </c>
      <c r="L430" s="13">
        <f t="shared" si="74"/>
        <v>0.010792655598493317</v>
      </c>
      <c r="N430">
        <v>4799.38</v>
      </c>
      <c r="O430">
        <f t="shared" si="80"/>
        <v>0.000846658825688463</v>
      </c>
      <c r="P430">
        <f t="shared" si="81"/>
        <v>0.00014815317971704</v>
      </c>
      <c r="Q430" s="13">
        <f t="shared" si="75"/>
        <v>0.012171819080032368</v>
      </c>
      <c r="S430">
        <v>14181.38</v>
      </c>
      <c r="T430">
        <f t="shared" si="82"/>
        <v>-0.02126100111529509</v>
      </c>
      <c r="U430">
        <f t="shared" si="83"/>
        <v>0.00020902698970125244</v>
      </c>
      <c r="V430" s="13">
        <f t="shared" si="76"/>
        <v>0.014457765723003415</v>
      </c>
    </row>
    <row r="431" spans="2:22" ht="15">
      <c r="B431" s="2">
        <v>429</v>
      </c>
      <c r="C431" s="1">
        <v>39609</v>
      </c>
      <c r="D431">
        <v>12289.76</v>
      </c>
      <c r="E431">
        <f t="shared" si="72"/>
        <v>0.0007687096101730663</v>
      </c>
      <c r="F431">
        <f t="shared" si="77"/>
        <v>0.00015132005643147875</v>
      </c>
      <c r="G431" s="13">
        <f t="shared" si="73"/>
        <v>0.012301221745480356</v>
      </c>
      <c r="I431">
        <v>5827.3</v>
      </c>
      <c r="J431">
        <f t="shared" si="78"/>
        <v>-0.008557914795154515</v>
      </c>
      <c r="K431">
        <f t="shared" si="79"/>
        <v>0.00011095879481645185</v>
      </c>
      <c r="L431" s="13">
        <f t="shared" si="74"/>
        <v>0.010533698059867288</v>
      </c>
      <c r="N431">
        <v>4761.08</v>
      </c>
      <c r="O431">
        <f t="shared" si="80"/>
        <v>-0.007980197442169651</v>
      </c>
      <c r="P431">
        <f t="shared" si="81"/>
        <v>0.00013930699880404458</v>
      </c>
      <c r="Q431" s="13">
        <f t="shared" si="75"/>
        <v>0.011802838590951102</v>
      </c>
      <c r="S431">
        <v>14021.17</v>
      </c>
      <c r="T431">
        <f t="shared" si="82"/>
        <v>-0.011297208029119814</v>
      </c>
      <c r="U431">
        <f t="shared" si="83"/>
        <v>0.00022360718042465204</v>
      </c>
      <c r="V431" s="13">
        <f t="shared" si="76"/>
        <v>0.01495350060770561</v>
      </c>
    </row>
    <row r="432" spans="2:22" ht="15">
      <c r="B432" s="2">
        <v>430</v>
      </c>
      <c r="C432" s="1">
        <v>39610</v>
      </c>
      <c r="D432">
        <v>12083.77</v>
      </c>
      <c r="E432">
        <f t="shared" si="72"/>
        <v>-0.016761108434989763</v>
      </c>
      <c r="F432">
        <f t="shared" si="77"/>
        <v>0.00014227630791347636</v>
      </c>
      <c r="G432" s="13">
        <f t="shared" si="73"/>
        <v>0.011927963275994623</v>
      </c>
      <c r="I432">
        <v>5723.3</v>
      </c>
      <c r="J432">
        <f t="shared" si="78"/>
        <v>-0.01784703035711221</v>
      </c>
      <c r="K432">
        <f t="shared" si="79"/>
        <v>0.00010869554146593222</v>
      </c>
      <c r="L432" s="13">
        <f t="shared" si="74"/>
        <v>0.010425715393484143</v>
      </c>
      <c r="N432">
        <v>4660.91</v>
      </c>
      <c r="O432">
        <f t="shared" si="80"/>
        <v>-0.021039344014383305</v>
      </c>
      <c r="P432">
        <f t="shared" si="81"/>
        <v>0.00013476959194876257</v>
      </c>
      <c r="Q432" s="13">
        <f t="shared" si="75"/>
        <v>0.01160903062054548</v>
      </c>
      <c r="S432">
        <v>14183.48</v>
      </c>
      <c r="T432">
        <f t="shared" si="82"/>
        <v>0.011576066761903571</v>
      </c>
      <c r="U432">
        <f t="shared" si="83"/>
        <v>0.00021784836415436547</v>
      </c>
      <c r="V432" s="13">
        <f t="shared" si="76"/>
        <v>0.014759687129284464</v>
      </c>
    </row>
    <row r="433" spans="2:22" ht="15">
      <c r="B433" s="2">
        <v>431</v>
      </c>
      <c r="C433" s="1">
        <v>39611</v>
      </c>
      <c r="D433">
        <v>12141.58</v>
      </c>
      <c r="E433">
        <f t="shared" si="72"/>
        <v>0.00478410297448557</v>
      </c>
      <c r="F433">
        <f t="shared" si="77"/>
        <v>0.00015059581479683688</v>
      </c>
      <c r="G433" s="13">
        <f t="shared" si="73"/>
        <v>0.01227174864462424</v>
      </c>
      <c r="I433">
        <v>5790.5</v>
      </c>
      <c r="J433">
        <f t="shared" si="78"/>
        <v>0.011741477818740903</v>
      </c>
      <c r="K433">
        <f t="shared" si="79"/>
        <v>0.00012128479853203738</v>
      </c>
      <c r="L433" s="13">
        <f t="shared" si="74"/>
        <v>0.011012937779359211</v>
      </c>
      <c r="N433">
        <v>4672.3</v>
      </c>
      <c r="O433">
        <f t="shared" si="80"/>
        <v>0.0024437287997408933</v>
      </c>
      <c r="P433">
        <f t="shared" si="81"/>
        <v>0.00015324265622517082</v>
      </c>
      <c r="Q433" s="13">
        <f t="shared" si="75"/>
        <v>0.012379121787314753</v>
      </c>
      <c r="S433">
        <v>13888.6</v>
      </c>
      <c r="T433">
        <f t="shared" si="82"/>
        <v>-0.020790384306249188</v>
      </c>
      <c r="U433">
        <f t="shared" si="83"/>
        <v>0.00021281778160566644</v>
      </c>
      <c r="V433" s="13">
        <f t="shared" si="76"/>
        <v>0.01458827548429445</v>
      </c>
    </row>
    <row r="434" spans="2:22" ht="15">
      <c r="B434" s="2">
        <v>432</v>
      </c>
      <c r="C434" s="1">
        <v>39612</v>
      </c>
      <c r="D434">
        <v>12307.35</v>
      </c>
      <c r="E434">
        <f t="shared" si="72"/>
        <v>0.013653083041910562</v>
      </c>
      <c r="F434">
        <f t="shared" si="77"/>
        <v>0.00014293332438525556</v>
      </c>
      <c r="G434" s="13">
        <f t="shared" si="73"/>
        <v>0.011955472570553434</v>
      </c>
      <c r="I434">
        <v>5802.8</v>
      </c>
      <c r="J434">
        <f t="shared" si="78"/>
        <v>0.002124168897331868</v>
      </c>
      <c r="K434">
        <f t="shared" si="79"/>
        <v>0.0001222794487021942</v>
      </c>
      <c r="L434" s="13">
        <f t="shared" si="74"/>
        <v>0.011058003829905025</v>
      </c>
      <c r="N434">
        <v>4682.3</v>
      </c>
      <c r="O434">
        <f t="shared" si="80"/>
        <v>0.002140273526956745</v>
      </c>
      <c r="P434">
        <f t="shared" si="81"/>
        <v>0.00014440640547846154</v>
      </c>
      <c r="Q434" s="13">
        <f t="shared" si="75"/>
        <v>0.012016921630703161</v>
      </c>
      <c r="S434">
        <v>13973.73</v>
      </c>
      <c r="T434">
        <f t="shared" si="82"/>
        <v>0.006129487493339803</v>
      </c>
      <c r="U434">
        <f t="shared" si="83"/>
        <v>0.00022598311948541843</v>
      </c>
      <c r="V434" s="13">
        <f t="shared" si="76"/>
        <v>0.015032734930325168</v>
      </c>
    </row>
    <row r="435" spans="2:22" ht="15">
      <c r="B435" s="2">
        <v>433</v>
      </c>
      <c r="C435" s="1">
        <v>39615</v>
      </c>
      <c r="D435">
        <v>12269.08</v>
      </c>
      <c r="E435">
        <f t="shared" si="72"/>
        <v>-0.0031095239836358302</v>
      </c>
      <c r="F435">
        <f t="shared" si="77"/>
        <v>0.00014554172551509858</v>
      </c>
      <c r="G435" s="13">
        <f t="shared" si="73"/>
        <v>0.012064067536079968</v>
      </c>
      <c r="I435">
        <v>5794.6</v>
      </c>
      <c r="J435">
        <f t="shared" si="78"/>
        <v>-0.0014131109119734986</v>
      </c>
      <c r="K435">
        <f t="shared" si="79"/>
        <v>0.00011521340739032606</v>
      </c>
      <c r="L435" s="13">
        <f t="shared" si="74"/>
        <v>0.01073375085374754</v>
      </c>
      <c r="N435">
        <v>4657.74</v>
      </c>
      <c r="O435">
        <f t="shared" si="80"/>
        <v>-0.005245285436644469</v>
      </c>
      <c r="P435">
        <f t="shared" si="81"/>
        <v>0.00013601686739596536</v>
      </c>
      <c r="Q435" s="13">
        <f t="shared" si="75"/>
        <v>0.011662626950904559</v>
      </c>
      <c r="S435">
        <v>14354.37</v>
      </c>
      <c r="T435">
        <f t="shared" si="82"/>
        <v>0.027239684751315593</v>
      </c>
      <c r="U435">
        <f t="shared" si="83"/>
        <v>0.00021467836933215386</v>
      </c>
      <c r="V435" s="13">
        <f t="shared" si="76"/>
        <v>0.014651906679069241</v>
      </c>
    </row>
    <row r="436" spans="2:22" ht="15">
      <c r="B436" s="2">
        <v>434</v>
      </c>
      <c r="C436" s="1">
        <v>39616</v>
      </c>
      <c r="D436">
        <v>12160.3</v>
      </c>
      <c r="E436">
        <f t="shared" si="72"/>
        <v>-0.008866190456008165</v>
      </c>
      <c r="F436">
        <f t="shared" si="77"/>
        <v>0.00013738937034848104</v>
      </c>
      <c r="G436" s="13">
        <f t="shared" si="73"/>
        <v>0.011721321186132604</v>
      </c>
      <c r="I436">
        <v>5861.9</v>
      </c>
      <c r="J436">
        <f t="shared" si="78"/>
        <v>0.011614261553860365</v>
      </c>
      <c r="K436">
        <f t="shared" si="79"/>
        <v>0.0001084204158938788</v>
      </c>
      <c r="L436" s="13">
        <f t="shared" si="74"/>
        <v>0.010412512467885876</v>
      </c>
      <c r="N436">
        <v>4686.33</v>
      </c>
      <c r="O436">
        <f t="shared" si="80"/>
        <v>0.00613817001378354</v>
      </c>
      <c r="P436">
        <f t="shared" si="81"/>
        <v>0.0001295066365109199</v>
      </c>
      <c r="Q436" s="13">
        <f t="shared" si="75"/>
        <v>0.011380098264554656</v>
      </c>
      <c r="S436">
        <v>14348.37</v>
      </c>
      <c r="T436">
        <f t="shared" si="82"/>
        <v>-0.00041799117620627027</v>
      </c>
      <c r="U436">
        <f t="shared" si="83"/>
        <v>0.00024631769269328795</v>
      </c>
      <c r="V436" s="13">
        <f t="shared" si="76"/>
        <v>0.01569451154682069</v>
      </c>
    </row>
    <row r="437" spans="2:22" ht="15">
      <c r="B437" s="2">
        <v>435</v>
      </c>
      <c r="C437" s="1">
        <v>39617</v>
      </c>
      <c r="D437">
        <v>12029.06</v>
      </c>
      <c r="E437">
        <f t="shared" si="72"/>
        <v>-0.010792496895635781</v>
      </c>
      <c r="F437">
        <f t="shared" si="77"/>
        <v>0.0001338625681197048</v>
      </c>
      <c r="G437" s="13">
        <f t="shared" si="73"/>
        <v>0.011569899226860397</v>
      </c>
      <c r="I437">
        <v>5756.9</v>
      </c>
      <c r="J437">
        <f t="shared" si="78"/>
        <v>-0.017912281001040618</v>
      </c>
      <c r="K437">
        <f t="shared" si="79"/>
        <v>0.00011000865522673482</v>
      </c>
      <c r="L437" s="13">
        <f t="shared" si="74"/>
        <v>0.01048850109532982</v>
      </c>
      <c r="N437">
        <v>4618.75</v>
      </c>
      <c r="O437">
        <f t="shared" si="80"/>
        <v>-0.014420666064916455</v>
      </c>
      <c r="P437">
        <f t="shared" si="81"/>
        <v>0.0001239968661873514</v>
      </c>
      <c r="Q437" s="13">
        <f t="shared" si="75"/>
        <v>0.011135388012429175</v>
      </c>
      <c r="S437">
        <v>14452.82</v>
      </c>
      <c r="T437">
        <f t="shared" si="82"/>
        <v>0.007279572522871859</v>
      </c>
      <c r="U437">
        <f t="shared" si="83"/>
        <v>0.00023154911412909385</v>
      </c>
      <c r="V437" s="13">
        <f t="shared" si="76"/>
        <v>0.015216737959533043</v>
      </c>
    </row>
    <row r="438" spans="2:22" ht="15">
      <c r="B438" s="2">
        <v>436</v>
      </c>
      <c r="C438" s="1">
        <v>39618</v>
      </c>
      <c r="D438">
        <v>12063.09</v>
      </c>
      <c r="E438">
        <f t="shared" si="72"/>
        <v>0.00282898248075915</v>
      </c>
      <c r="F438">
        <f t="shared" si="77"/>
        <v>0.00013281949338706097</v>
      </c>
      <c r="G438" s="13">
        <f t="shared" si="73"/>
        <v>0.011524733983353411</v>
      </c>
      <c r="I438">
        <v>5708.4</v>
      </c>
      <c r="J438">
        <f t="shared" si="78"/>
        <v>-0.008424673001094339</v>
      </c>
      <c r="K438">
        <f t="shared" si="79"/>
        <v>0.00012265912455274519</v>
      </c>
      <c r="L438" s="13">
        <f t="shared" si="74"/>
        <v>0.011075157992224995</v>
      </c>
      <c r="N438">
        <v>4591.39</v>
      </c>
      <c r="O438">
        <f t="shared" si="80"/>
        <v>-0.005923680649526316</v>
      </c>
      <c r="P438">
        <f t="shared" si="81"/>
        <v>0.0001290343908014603</v>
      </c>
      <c r="Q438" s="13">
        <f t="shared" si="75"/>
        <v>0.011359330561325359</v>
      </c>
      <c r="S438">
        <v>14130.17</v>
      </c>
      <c r="T438">
        <f t="shared" si="82"/>
        <v>-0.022324362996287206</v>
      </c>
      <c r="U438">
        <f t="shared" si="83"/>
        <v>0.00022083569784829327</v>
      </c>
      <c r="V438" s="13">
        <f t="shared" si="76"/>
        <v>0.014860541640475063</v>
      </c>
    </row>
    <row r="439" spans="2:22" ht="15">
      <c r="B439" s="2">
        <v>437</v>
      </c>
      <c r="C439" s="1">
        <v>39619</v>
      </c>
      <c r="D439">
        <v>11842.69</v>
      </c>
      <c r="E439">
        <f t="shared" si="72"/>
        <v>-0.018270608940163725</v>
      </c>
      <c r="F439">
        <f t="shared" si="77"/>
        <v>0.00012533051229642384</v>
      </c>
      <c r="G439" s="13">
        <f t="shared" si="73"/>
        <v>0.011195111089061325</v>
      </c>
      <c r="I439">
        <v>5620.8</v>
      </c>
      <c r="J439">
        <f t="shared" si="78"/>
        <v>-0.015345806180365682</v>
      </c>
      <c r="K439">
        <f t="shared" si="79"/>
        <v>0.00011955808399010255</v>
      </c>
      <c r="L439" s="13">
        <f t="shared" si="74"/>
        <v>0.010934261931657873</v>
      </c>
      <c r="N439">
        <v>4509.27</v>
      </c>
      <c r="O439">
        <f t="shared" si="80"/>
        <v>-0.01788565118624205</v>
      </c>
      <c r="P439">
        <f t="shared" si="81"/>
        <v>0.00012339772689962702</v>
      </c>
      <c r="Q439" s="13">
        <f t="shared" si="75"/>
        <v>0.01110845294807639</v>
      </c>
      <c r="S439">
        <v>13942.08</v>
      </c>
      <c r="T439">
        <f t="shared" si="82"/>
        <v>-0.013311234047431853</v>
      </c>
      <c r="U439">
        <f t="shared" si="83"/>
        <v>0.00023748818696879554</v>
      </c>
      <c r="V439" s="13">
        <f t="shared" si="76"/>
        <v>0.015410651737314537</v>
      </c>
    </row>
    <row r="440" spans="2:22" ht="15">
      <c r="B440" s="2">
        <v>438</v>
      </c>
      <c r="C440" s="1">
        <v>39622</v>
      </c>
      <c r="D440">
        <v>11842.36</v>
      </c>
      <c r="E440">
        <f t="shared" si="72"/>
        <v>-2.7865290740526623E-05</v>
      </c>
      <c r="F440">
        <f t="shared" si="77"/>
        <v>0.00013783959062130184</v>
      </c>
      <c r="G440" s="13">
        <f t="shared" si="73"/>
        <v>0.01174051066271403</v>
      </c>
      <c r="I440">
        <v>5667.2</v>
      </c>
      <c r="J440">
        <f t="shared" si="78"/>
        <v>0.008255052661542776</v>
      </c>
      <c r="K440">
        <f t="shared" si="79"/>
        <v>0.00012651422499021736</v>
      </c>
      <c r="L440" s="13">
        <f t="shared" si="74"/>
        <v>0.011247854239374609</v>
      </c>
      <c r="N440">
        <v>4511.37</v>
      </c>
      <c r="O440">
        <f t="shared" si="80"/>
        <v>0.00046570730960875133</v>
      </c>
      <c r="P440">
        <f t="shared" si="81"/>
        <v>0.0001351876543870047</v>
      </c>
      <c r="Q440" s="13">
        <f t="shared" si="75"/>
        <v>0.011627022593381536</v>
      </c>
      <c r="S440">
        <v>13857.47</v>
      </c>
      <c r="T440">
        <f t="shared" si="82"/>
        <v>-0.006068678418141381</v>
      </c>
      <c r="U440">
        <f t="shared" si="83"/>
        <v>0.00023387023286259835</v>
      </c>
      <c r="V440" s="13">
        <f t="shared" si="76"/>
        <v>0.01529281638098746</v>
      </c>
    </row>
    <row r="441" spans="2:22" ht="15">
      <c r="B441" s="2">
        <v>439</v>
      </c>
      <c r="C441" s="1">
        <v>39623</v>
      </c>
      <c r="D441">
        <v>11807.43</v>
      </c>
      <c r="E441">
        <f t="shared" si="72"/>
        <v>-0.00294958099567994</v>
      </c>
      <c r="F441">
        <f t="shared" si="77"/>
        <v>0.0001295692617724894</v>
      </c>
      <c r="G441" s="13">
        <f t="shared" si="73"/>
        <v>0.011382849457516752</v>
      </c>
      <c r="I441">
        <v>5634.7</v>
      </c>
      <c r="J441">
        <f t="shared" si="78"/>
        <v>-0.005734754376058724</v>
      </c>
      <c r="K441">
        <f t="shared" si="79"/>
        <v>0.000123012125157495</v>
      </c>
      <c r="L441" s="13">
        <f t="shared" si="74"/>
        <v>0.011091083137254674</v>
      </c>
      <c r="N441">
        <v>4473.76</v>
      </c>
      <c r="O441">
        <f t="shared" si="80"/>
        <v>-0.008336713681209848</v>
      </c>
      <c r="P441">
        <f t="shared" si="81"/>
        <v>0.0001270894081216778</v>
      </c>
      <c r="Q441" s="13">
        <f t="shared" si="75"/>
        <v>0.011273393815603081</v>
      </c>
      <c r="S441">
        <v>13849.56</v>
      </c>
      <c r="T441">
        <f t="shared" si="82"/>
        <v>-0.0005708112664144216</v>
      </c>
      <c r="U441">
        <f t="shared" si="83"/>
        <v>0.00022204775035541133</v>
      </c>
      <c r="V441" s="13">
        <f t="shared" si="76"/>
        <v>0.014901266736603682</v>
      </c>
    </row>
    <row r="442" spans="2:22" ht="15">
      <c r="B442" s="2">
        <v>440</v>
      </c>
      <c r="C442" s="1">
        <v>39624</v>
      </c>
      <c r="D442">
        <v>11811.83</v>
      </c>
      <c r="E442">
        <f t="shared" si="72"/>
        <v>0.0003726467148227545</v>
      </c>
      <c r="F442">
        <f t="shared" si="77"/>
        <v>0.0001223171077491446</v>
      </c>
      <c r="G442" s="13">
        <f t="shared" si="73"/>
        <v>0.011059706494710636</v>
      </c>
      <c r="I442">
        <v>5666.1</v>
      </c>
      <c r="J442">
        <f t="shared" si="78"/>
        <v>0.0055726125614496864</v>
      </c>
      <c r="K442">
        <f t="shared" si="79"/>
        <v>0.00011760464211326877</v>
      </c>
      <c r="L442" s="13">
        <f t="shared" si="74"/>
        <v>0.010844567400927931</v>
      </c>
      <c r="N442">
        <v>4536.29</v>
      </c>
      <c r="O442">
        <f t="shared" si="80"/>
        <v>0.013977057329852237</v>
      </c>
      <c r="P442">
        <f t="shared" si="81"/>
        <v>0.0001236340913345254</v>
      </c>
      <c r="Q442" s="13">
        <f t="shared" si="75"/>
        <v>0.01111908680308439</v>
      </c>
      <c r="S442">
        <v>13829.92</v>
      </c>
      <c r="T442">
        <f t="shared" si="82"/>
        <v>-0.001418095592928542</v>
      </c>
      <c r="U442">
        <f t="shared" si="83"/>
        <v>0.00020874443486419857</v>
      </c>
      <c r="V442" s="13">
        <f t="shared" si="76"/>
        <v>0.014447990686050382</v>
      </c>
    </row>
    <row r="443" spans="2:22" ht="15">
      <c r="B443" s="2">
        <v>441</v>
      </c>
      <c r="C443" s="1">
        <v>39625</v>
      </c>
      <c r="D443">
        <v>11453.42</v>
      </c>
      <c r="E443">
        <f t="shared" si="72"/>
        <v>-0.030343308361193807</v>
      </c>
      <c r="F443">
        <f t="shared" si="77"/>
        <v>0.00011498641321864001</v>
      </c>
      <c r="G443" s="13">
        <f t="shared" si="73"/>
        <v>0.010723171789104192</v>
      </c>
      <c r="I443">
        <v>5518.2</v>
      </c>
      <c r="J443">
        <f t="shared" si="78"/>
        <v>-0.0261026102610262</v>
      </c>
      <c r="K443">
        <f t="shared" si="79"/>
        <v>0.00011241160423207425</v>
      </c>
      <c r="L443" s="13">
        <f t="shared" si="74"/>
        <v>0.010602433882466528</v>
      </c>
      <c r="N443">
        <v>4426.19</v>
      </c>
      <c r="O443">
        <f t="shared" si="80"/>
        <v>-0.024270935059266575</v>
      </c>
      <c r="P443">
        <f t="shared" si="81"/>
        <v>0.00012793753375057245</v>
      </c>
      <c r="Q443" s="13">
        <f t="shared" si="75"/>
        <v>0.011310947517806475</v>
      </c>
      <c r="S443">
        <v>13822.32</v>
      </c>
      <c r="T443">
        <f t="shared" si="82"/>
        <v>-0.000549533186019902</v>
      </c>
      <c r="U443">
        <f t="shared" si="83"/>
        <v>0.00019634042847898765</v>
      </c>
      <c r="V443" s="13">
        <f t="shared" si="76"/>
        <v>0.01401215288522744</v>
      </c>
    </row>
    <row r="444" spans="2:22" ht="15">
      <c r="B444" s="2">
        <v>442</v>
      </c>
      <c r="C444" s="1">
        <v>39626</v>
      </c>
      <c r="D444">
        <v>11346.51</v>
      </c>
      <c r="E444">
        <f t="shared" si="72"/>
        <v>-0.009334329833359805</v>
      </c>
      <c r="F444">
        <f t="shared" si="77"/>
        <v>0.0001633302101636713</v>
      </c>
      <c r="G444" s="13">
        <f t="shared" si="73"/>
        <v>0.01278007081997871</v>
      </c>
      <c r="I444">
        <v>5529.9</v>
      </c>
      <c r="J444">
        <f t="shared" si="78"/>
        <v>0.002120256605414776</v>
      </c>
      <c r="K444">
        <f t="shared" si="79"/>
        <v>0.00014654768372449165</v>
      </c>
      <c r="L444" s="13">
        <f t="shared" si="74"/>
        <v>0.012105688073153532</v>
      </c>
      <c r="N444">
        <v>4397.32</v>
      </c>
      <c r="O444">
        <f t="shared" si="80"/>
        <v>-0.006522539701187679</v>
      </c>
      <c r="P444">
        <f t="shared" si="81"/>
        <v>0.00015560597904460625</v>
      </c>
      <c r="Q444" s="13">
        <f t="shared" si="75"/>
        <v>0.012474212562106124</v>
      </c>
      <c r="S444">
        <v>13544.36</v>
      </c>
      <c r="T444">
        <f t="shared" si="82"/>
        <v>-0.02010950404852435</v>
      </c>
      <c r="U444">
        <f t="shared" si="83"/>
        <v>0.0001845781219736006</v>
      </c>
      <c r="V444" s="13">
        <f t="shared" si="76"/>
        <v>0.013585953112446715</v>
      </c>
    </row>
    <row r="445" spans="2:22" ht="15">
      <c r="B445" s="2">
        <v>443</v>
      </c>
      <c r="C445" s="1">
        <v>39629</v>
      </c>
      <c r="D445">
        <v>11350.01</v>
      </c>
      <c r="E445">
        <f t="shared" si="72"/>
        <v>0.0003084648936104582</v>
      </c>
      <c r="F445">
        <f t="shared" si="77"/>
        <v>0.00015875818036012806</v>
      </c>
      <c r="G445" s="13">
        <f t="shared" si="73"/>
        <v>0.012599927791861669</v>
      </c>
      <c r="I445">
        <v>5625.9</v>
      </c>
      <c r="J445">
        <f t="shared" si="78"/>
        <v>0.017360169261650304</v>
      </c>
      <c r="K445">
        <f t="shared" si="79"/>
        <v>0.00013802455198539044</v>
      </c>
      <c r="L445" s="13">
        <f t="shared" si="74"/>
        <v>0.01174838507989036</v>
      </c>
      <c r="N445">
        <v>4434.85</v>
      </c>
      <c r="O445">
        <f t="shared" si="80"/>
        <v>0.008534743889460093</v>
      </c>
      <c r="P445">
        <f t="shared" si="81"/>
        <v>0.00014882223175114402</v>
      </c>
      <c r="Q445" s="13">
        <f t="shared" si="75"/>
        <v>0.01219927177134537</v>
      </c>
      <c r="S445">
        <v>13481.38</v>
      </c>
      <c r="T445">
        <f t="shared" si="82"/>
        <v>-0.0046499059387081695</v>
      </c>
      <c r="U445">
        <f t="shared" si="83"/>
        <v>0.00019776696383984161</v>
      </c>
      <c r="V445" s="13">
        <f t="shared" si="76"/>
        <v>0.014062964262197412</v>
      </c>
    </row>
    <row r="446" spans="2:22" ht="15">
      <c r="B446" s="2">
        <v>444</v>
      </c>
      <c r="C446" s="1">
        <v>39630</v>
      </c>
      <c r="D446">
        <v>11382.26</v>
      </c>
      <c r="E446">
        <f t="shared" si="72"/>
        <v>0.0028414071881874992</v>
      </c>
      <c r="F446">
        <f t="shared" si="77"/>
        <v>0.00014923839857395576</v>
      </c>
      <c r="G446" s="13">
        <f t="shared" si="73"/>
        <v>0.012216316898883877</v>
      </c>
      <c r="I446">
        <v>5479.9</v>
      </c>
      <c r="J446">
        <f t="shared" si="78"/>
        <v>-0.025951403331022593</v>
      </c>
      <c r="K446">
        <f t="shared" si="79"/>
        <v>0.00014782560747385591</v>
      </c>
      <c r="L446" s="13">
        <f t="shared" si="74"/>
        <v>0.012158355459265694</v>
      </c>
      <c r="N446">
        <v>4341.21</v>
      </c>
      <c r="O446">
        <f t="shared" si="80"/>
        <v>-0.021114581101953914</v>
      </c>
      <c r="P446">
        <f t="shared" si="81"/>
        <v>0.00014426340904159595</v>
      </c>
      <c r="Q446" s="13">
        <f t="shared" si="75"/>
        <v>0.012010970362197884</v>
      </c>
      <c r="S446">
        <v>13463.2</v>
      </c>
      <c r="T446">
        <f t="shared" si="82"/>
        <v>-0.0013485266345135642</v>
      </c>
      <c r="U446">
        <f t="shared" si="83"/>
        <v>0.00018719824352378113</v>
      </c>
      <c r="V446" s="13">
        <f t="shared" si="76"/>
        <v>0.013682040912224358</v>
      </c>
    </row>
    <row r="447" spans="2:22" ht="15">
      <c r="B447" s="2">
        <v>445</v>
      </c>
      <c r="C447" s="1">
        <v>39631</v>
      </c>
      <c r="D447">
        <v>11215.51</v>
      </c>
      <c r="E447">
        <f t="shared" si="72"/>
        <v>-0.014649990423694416</v>
      </c>
      <c r="F447">
        <f t="shared" si="77"/>
        <v>0.00014076851034806342</v>
      </c>
      <c r="G447" s="13">
        <f t="shared" si="73"/>
        <v>0.011864590610217591</v>
      </c>
      <c r="I447">
        <v>5426.3</v>
      </c>
      <c r="J447">
        <f t="shared" si="78"/>
        <v>-0.009781200386868274</v>
      </c>
      <c r="K447">
        <f t="shared" si="79"/>
        <v>0.00017936459111638923</v>
      </c>
      <c r="L447" s="13">
        <f t="shared" si="74"/>
        <v>0.013392706638928116</v>
      </c>
      <c r="N447">
        <v>4296.48</v>
      </c>
      <c r="O447">
        <f t="shared" si="80"/>
        <v>-0.010303578956097603</v>
      </c>
      <c r="P447">
        <f t="shared" si="81"/>
        <v>0.00016235713660575957</v>
      </c>
      <c r="Q447" s="13">
        <f t="shared" si="75"/>
        <v>0.012741943988487768</v>
      </c>
      <c r="S447">
        <v>13286.37</v>
      </c>
      <c r="T447">
        <f t="shared" si="82"/>
        <v>-0.013134321706577926</v>
      </c>
      <c r="U447">
        <f t="shared" si="83"/>
        <v>0.0001760754603573938</v>
      </c>
      <c r="V447" s="13">
        <f t="shared" si="76"/>
        <v>0.013269342875869694</v>
      </c>
    </row>
    <row r="448" spans="2:22" ht="15">
      <c r="B448" s="2">
        <v>446</v>
      </c>
      <c r="C448" s="1">
        <v>39632</v>
      </c>
      <c r="D448">
        <v>11288.53</v>
      </c>
      <c r="E448">
        <f t="shared" si="72"/>
        <v>0.006510626801634561</v>
      </c>
      <c r="F448">
        <f t="shared" si="77"/>
        <v>0.00014519973289203988</v>
      </c>
      <c r="G448" s="13">
        <f t="shared" si="73"/>
        <v>0.012049885181695296</v>
      </c>
      <c r="I448">
        <v>5476.6</v>
      </c>
      <c r="J448">
        <f t="shared" si="78"/>
        <v>0.00926966809796734</v>
      </c>
      <c r="K448">
        <f t="shared" si="79"/>
        <v>0.0001743430285098902</v>
      </c>
      <c r="L448" s="13">
        <f t="shared" si="74"/>
        <v>0.013203902018338754</v>
      </c>
      <c r="N448">
        <v>4343.99</v>
      </c>
      <c r="O448">
        <f t="shared" si="80"/>
        <v>0.011057889248873548</v>
      </c>
      <c r="P448">
        <f t="shared" si="81"/>
        <v>0.00015898553276768625</v>
      </c>
      <c r="Q448" s="13">
        <f t="shared" si="75"/>
        <v>0.012608946536792289</v>
      </c>
      <c r="S448">
        <v>13265.4</v>
      </c>
      <c r="T448">
        <f t="shared" si="82"/>
        <v>-0.001578309199578302</v>
      </c>
      <c r="U448">
        <f t="shared" si="83"/>
        <v>0.0001758615571374632</v>
      </c>
      <c r="V448" s="13">
        <f t="shared" si="76"/>
        <v>0.01326128037323181</v>
      </c>
    </row>
    <row r="449" spans="2:22" ht="15">
      <c r="B449" s="2">
        <v>447</v>
      </c>
      <c r="C449" s="1">
        <v>39636</v>
      </c>
      <c r="D449">
        <v>11231.96</v>
      </c>
      <c r="E449">
        <f t="shared" si="72"/>
        <v>-0.00501128136258676</v>
      </c>
      <c r="F449">
        <f t="shared" si="77"/>
        <v>0.00013903104459952721</v>
      </c>
      <c r="G449" s="13">
        <f t="shared" si="73"/>
        <v>0.011791142633329784</v>
      </c>
      <c r="I449">
        <v>5512.7</v>
      </c>
      <c r="J449">
        <f t="shared" si="78"/>
        <v>0.006591680969944756</v>
      </c>
      <c r="K449">
        <f t="shared" si="79"/>
        <v>0.0001690380515980852</v>
      </c>
      <c r="L449" s="13">
        <f t="shared" si="74"/>
        <v>0.013001463440631796</v>
      </c>
      <c r="N449">
        <v>4342.59</v>
      </c>
      <c r="O449">
        <f t="shared" si="80"/>
        <v>-0.00032228435148323</v>
      </c>
      <c r="P449">
        <f t="shared" si="81"/>
        <v>0.00015678301568004626</v>
      </c>
      <c r="Q449" s="13">
        <f t="shared" si="75"/>
        <v>0.012521302475383552</v>
      </c>
      <c r="S449">
        <v>13360.04</v>
      </c>
      <c r="T449">
        <f t="shared" si="82"/>
        <v>0.0071343495107574015</v>
      </c>
      <c r="U449">
        <f t="shared" si="83"/>
        <v>0.0001654593273049838</v>
      </c>
      <c r="V449" s="13">
        <f t="shared" si="76"/>
        <v>0.01286309944395144</v>
      </c>
    </row>
    <row r="450" spans="2:22" ht="15">
      <c r="B450" s="2">
        <v>448</v>
      </c>
      <c r="C450" s="1">
        <v>39637</v>
      </c>
      <c r="D450">
        <v>11384.21</v>
      </c>
      <c r="E450">
        <f t="shared" si="72"/>
        <v>0.013555069640561399</v>
      </c>
      <c r="F450">
        <f t="shared" si="77"/>
        <v>0.00013219595837725613</v>
      </c>
      <c r="G450" s="13">
        <f t="shared" si="73"/>
        <v>0.0114976501241452</v>
      </c>
      <c r="I450">
        <v>5440.5</v>
      </c>
      <c r="J450">
        <f t="shared" si="78"/>
        <v>-0.013097030493224703</v>
      </c>
      <c r="K450">
        <f t="shared" si="79"/>
        <v>0.00016150278398277198</v>
      </c>
      <c r="L450" s="13">
        <f t="shared" si="74"/>
        <v>0.012708374561003936</v>
      </c>
      <c r="N450">
        <v>4275.61</v>
      </c>
      <c r="O450">
        <f t="shared" si="80"/>
        <v>-0.015423975093204855</v>
      </c>
      <c r="P450">
        <f t="shared" si="81"/>
        <v>0.00014738226677143612</v>
      </c>
      <c r="Q450" s="13">
        <f t="shared" si="75"/>
        <v>0.012140109833582073</v>
      </c>
      <c r="S450">
        <v>13033.1</v>
      </c>
      <c r="T450">
        <f t="shared" si="82"/>
        <v>-0.024471483618312556</v>
      </c>
      <c r="U450">
        <f t="shared" si="83"/>
        <v>0.00015858570424318342</v>
      </c>
      <c r="V450" s="13">
        <f t="shared" si="76"/>
        <v>0.012593081602339573</v>
      </c>
    </row>
    <row r="451" spans="2:22" ht="15">
      <c r="B451" s="2">
        <v>449</v>
      </c>
      <c r="C451" s="1">
        <v>39638</v>
      </c>
      <c r="D451">
        <v>11147.44</v>
      </c>
      <c r="E451">
        <f aca="true" t="shared" si="84" ref="E451:E502">(D451-D450)/D450</f>
        <v>-0.02079810544605191</v>
      </c>
      <c r="F451">
        <f t="shared" si="77"/>
        <v>0.00013528859565224892</v>
      </c>
      <c r="G451" s="13">
        <f t="shared" si="73"/>
        <v>0.0116313625879451</v>
      </c>
      <c r="I451">
        <v>5529.6</v>
      </c>
      <c r="J451">
        <f t="shared" si="78"/>
        <v>0.016377171215880962</v>
      </c>
      <c r="K451">
        <f t="shared" si="79"/>
        <v>0.00016210454940823315</v>
      </c>
      <c r="L451" s="13">
        <f t="shared" si="74"/>
        <v>0.012732028487567609</v>
      </c>
      <c r="N451">
        <v>4339.66</v>
      </c>
      <c r="O451">
        <f t="shared" si="80"/>
        <v>0.014980318597814157</v>
      </c>
      <c r="P451">
        <f t="shared" si="81"/>
        <v>0.00015281327122569817</v>
      </c>
      <c r="Q451" s="13">
        <f t="shared" si="75"/>
        <v>0.012361766509107756</v>
      </c>
      <c r="S451">
        <v>13052.13</v>
      </c>
      <c r="T451">
        <f t="shared" si="82"/>
        <v>0.0014601284421970856</v>
      </c>
      <c r="U451">
        <f t="shared" si="83"/>
        <v>0.00018500177261747283</v>
      </c>
      <c r="V451" s="13">
        <f t="shared" si="76"/>
        <v>0.013601535671293621</v>
      </c>
    </row>
    <row r="452" spans="2:22" ht="15">
      <c r="B452" s="2">
        <v>450</v>
      </c>
      <c r="C452" s="1">
        <v>39639</v>
      </c>
      <c r="D452">
        <v>11229.02</v>
      </c>
      <c r="E452">
        <f t="shared" si="84"/>
        <v>0.0073182721772891285</v>
      </c>
      <c r="F452">
        <f t="shared" si="77"/>
        <v>0.00015312495132181964</v>
      </c>
      <c r="G452" s="13">
        <f aca="true" t="shared" si="85" ref="G452:G503">SQRT(F452)</f>
        <v>0.012374366703868916</v>
      </c>
      <c r="I452">
        <v>5406.8</v>
      </c>
      <c r="J452">
        <f t="shared" si="78"/>
        <v>-0.02220775462962966</v>
      </c>
      <c r="K452">
        <f t="shared" si="79"/>
        <v>0.00016847098066579596</v>
      </c>
      <c r="L452" s="13">
        <f aca="true" t="shared" si="86" ref="L452:L502">SQRT(K452)</f>
        <v>0.012979637154627858</v>
      </c>
      <c r="N452">
        <v>4231.56</v>
      </c>
      <c r="O452">
        <f t="shared" si="80"/>
        <v>-0.024909785559237233</v>
      </c>
      <c r="P452">
        <f t="shared" si="81"/>
        <v>0.0001571090716696773</v>
      </c>
      <c r="Q452" s="13">
        <f aca="true" t="shared" si="87" ref="Q452:Q502">SQRT(P452)</f>
        <v>0.012534315763920953</v>
      </c>
      <c r="S452">
        <v>13067.21</v>
      </c>
      <c r="T452">
        <f t="shared" si="82"/>
        <v>0.001155366978416544</v>
      </c>
      <c r="U452">
        <f t="shared" si="83"/>
        <v>0.00017402958476448724</v>
      </c>
      <c r="V452" s="13">
        <f aca="true" t="shared" si="88" ref="V452:V502">SQRT(U452)</f>
        <v>0.013192027318213347</v>
      </c>
    </row>
    <row r="453" spans="2:22" ht="15">
      <c r="B453" s="2">
        <v>451</v>
      </c>
      <c r="C453" s="1">
        <v>39640</v>
      </c>
      <c r="D453">
        <v>11100.54</v>
      </c>
      <c r="E453">
        <f t="shared" si="84"/>
        <v>-0.011441782096745715</v>
      </c>
      <c r="F453">
        <f aca="true" t="shared" si="89" ref="F453:F503">$A$2*F452+(1-$A$2)*E452*E452</f>
        <v>0.0001471508807021635</v>
      </c>
      <c r="G453" s="13">
        <f t="shared" si="85"/>
        <v>0.012130576272467995</v>
      </c>
      <c r="I453">
        <v>5261.6</v>
      </c>
      <c r="J453">
        <f aca="true" t="shared" si="90" ref="J453:J502">(I453-I452)/I452</f>
        <v>-0.02685507139158094</v>
      </c>
      <c r="K453">
        <f aca="true" t="shared" si="91" ref="K453:K502">$A$2*K452+(1-$A$2)*J452*J452</f>
        <v>0.00018795378376723848</v>
      </c>
      <c r="L453" s="13">
        <f t="shared" si="86"/>
        <v>0.01370962376461289</v>
      </c>
      <c r="N453">
        <v>4100.64</v>
      </c>
      <c r="O453">
        <f aca="true" t="shared" si="92" ref="O453:O502">(N453-N452)/N452</f>
        <v>-0.030938944502736595</v>
      </c>
      <c r="P453">
        <f aca="true" t="shared" si="93" ref="P453:P502">$A$2*P452+(1-$A$2)*O452*O452</f>
        <v>0.00018491237236592772</v>
      </c>
      <c r="Q453" s="13">
        <f t="shared" si="87"/>
        <v>0.013598248871304265</v>
      </c>
      <c r="S453">
        <v>13039.69</v>
      </c>
      <c r="T453">
        <f aca="true" t="shared" si="94" ref="T453:T502">(S453-S452)/S452</f>
        <v>-0.0021060348766108925</v>
      </c>
      <c r="U453">
        <f aca="true" t="shared" si="95" ref="U453:U502">$A$2*U452+(1-$A$2)*T452*T452</f>
        <v>0.00016366790204990693</v>
      </c>
      <c r="V453" s="13">
        <f t="shared" si="88"/>
        <v>0.012793275657543964</v>
      </c>
    </row>
    <row r="454" spans="2:22" ht="15">
      <c r="B454" s="2">
        <v>452</v>
      </c>
      <c r="C454" s="1">
        <v>39643</v>
      </c>
      <c r="D454">
        <v>11055.19</v>
      </c>
      <c r="E454">
        <f t="shared" si="84"/>
        <v>-0.00408538683703679</v>
      </c>
      <c r="F454">
        <f t="shared" si="89"/>
        <v>0.00014617669051299835</v>
      </c>
      <c r="G454" s="13">
        <f t="shared" si="85"/>
        <v>0.012090355268270587</v>
      </c>
      <c r="I454">
        <v>5300.4</v>
      </c>
      <c r="J454">
        <f t="shared" si="90"/>
        <v>0.007374182758096258</v>
      </c>
      <c r="K454">
        <f t="shared" si="91"/>
        <v>0.00021994824830801873</v>
      </c>
      <c r="L454" s="13">
        <f t="shared" si="86"/>
        <v>0.014830652322403716</v>
      </c>
      <c r="N454">
        <v>4142.53</v>
      </c>
      <c r="O454">
        <f t="shared" si="92"/>
        <v>0.010215478559444236</v>
      </c>
      <c r="P454">
        <f t="shared" si="93"/>
        <v>0.00023125072724057701</v>
      </c>
      <c r="Q454" s="13">
        <f t="shared" si="87"/>
        <v>0.015206930237249628</v>
      </c>
      <c r="S454">
        <v>13010.16</v>
      </c>
      <c r="T454">
        <f t="shared" si="94"/>
        <v>-0.0022646243890767845</v>
      </c>
      <c r="U454">
        <f t="shared" si="95"/>
        <v>0.0001541139509010026</v>
      </c>
      <c r="V454" s="13">
        <f t="shared" si="88"/>
        <v>0.012414264009638373</v>
      </c>
    </row>
    <row r="455" spans="2:22" ht="15">
      <c r="B455" s="2">
        <v>453</v>
      </c>
      <c r="C455" s="1">
        <v>39644</v>
      </c>
      <c r="D455">
        <v>10962.54</v>
      </c>
      <c r="E455">
        <f t="shared" si="84"/>
        <v>-0.008380679119942726</v>
      </c>
      <c r="F455">
        <f t="shared" si="89"/>
        <v>0.00013840751221871244</v>
      </c>
      <c r="G455" s="13">
        <f t="shared" si="85"/>
        <v>0.011764672210423563</v>
      </c>
      <c r="I455">
        <v>5171.9</v>
      </c>
      <c r="J455">
        <f t="shared" si="90"/>
        <v>-0.024243453324277416</v>
      </c>
      <c r="K455">
        <f t="shared" si="91"/>
        <v>0.00021001406769052586</v>
      </c>
      <c r="L455" s="13">
        <f t="shared" si="86"/>
        <v>0.014491862119497476</v>
      </c>
      <c r="N455">
        <v>4061.15</v>
      </c>
      <c r="O455">
        <f t="shared" si="92"/>
        <v>-0.01964499955341293</v>
      </c>
      <c r="P455">
        <f t="shared" si="93"/>
        <v>0.0002236370437380503</v>
      </c>
      <c r="Q455" s="13">
        <f t="shared" si="87"/>
        <v>0.014954499113579508</v>
      </c>
      <c r="S455">
        <v>12754.56</v>
      </c>
      <c r="T455">
        <f t="shared" si="94"/>
        <v>-0.019646184212953596</v>
      </c>
      <c r="U455">
        <f t="shared" si="95"/>
        <v>0.00014517482526435854</v>
      </c>
      <c r="V455" s="13">
        <f t="shared" si="88"/>
        <v>0.012048851615998868</v>
      </c>
    </row>
    <row r="456" spans="2:22" ht="15">
      <c r="B456" s="2">
        <v>454</v>
      </c>
      <c r="C456" s="1">
        <v>39645</v>
      </c>
      <c r="D456">
        <v>11239.28</v>
      </c>
      <c r="E456">
        <f t="shared" si="84"/>
        <v>0.025244149622259054</v>
      </c>
      <c r="F456">
        <f t="shared" si="89"/>
        <v>0.00013431720843627633</v>
      </c>
      <c r="G456" s="13">
        <f t="shared" si="85"/>
        <v>0.011589530121462058</v>
      </c>
      <c r="I456">
        <v>5150.6</v>
      </c>
      <c r="J456">
        <f t="shared" si="90"/>
        <v>-0.004118409095303327</v>
      </c>
      <c r="K456">
        <f t="shared" si="91"/>
        <v>0.00023267792537427938</v>
      </c>
      <c r="L456" s="13">
        <f t="shared" si="86"/>
        <v>0.015253783969044513</v>
      </c>
      <c r="N456">
        <v>4112.45</v>
      </c>
      <c r="O456">
        <f t="shared" si="92"/>
        <v>0.01263188998190161</v>
      </c>
      <c r="P456">
        <f t="shared" si="93"/>
        <v>0.00023337438156098293</v>
      </c>
      <c r="Q456" s="13">
        <f t="shared" si="87"/>
        <v>0.015276595876077331</v>
      </c>
      <c r="S456">
        <v>12760.8</v>
      </c>
      <c r="T456">
        <f t="shared" si="94"/>
        <v>0.0004892367906066366</v>
      </c>
      <c r="U456">
        <f t="shared" si="95"/>
        <v>0.00015962268899625547</v>
      </c>
      <c r="V456" s="13">
        <f t="shared" si="88"/>
        <v>0.012634187310478481</v>
      </c>
    </row>
    <row r="457" spans="2:22" ht="15">
      <c r="B457" s="2">
        <v>455</v>
      </c>
      <c r="C457" s="1">
        <v>39646</v>
      </c>
      <c r="D457">
        <v>11446.66</v>
      </c>
      <c r="E457">
        <f t="shared" si="84"/>
        <v>0.018451359873586134</v>
      </c>
      <c r="F457">
        <f t="shared" si="89"/>
        <v>0.0001644942013391599</v>
      </c>
      <c r="G457" s="13">
        <f t="shared" si="85"/>
        <v>0.012825529281053467</v>
      </c>
      <c r="I457">
        <v>5286.3</v>
      </c>
      <c r="J457">
        <f t="shared" si="90"/>
        <v>0.026346445074360233</v>
      </c>
      <c r="K457">
        <f t="shared" si="91"/>
        <v>0.00021973492746039925</v>
      </c>
      <c r="L457" s="13">
        <f t="shared" si="86"/>
        <v>0.014823458687512819</v>
      </c>
      <c r="N457">
        <v>4225.99</v>
      </c>
      <c r="O457">
        <f t="shared" si="92"/>
        <v>0.027608846308161794</v>
      </c>
      <c r="P457">
        <f t="shared" si="93"/>
        <v>0.00022894579733821592</v>
      </c>
      <c r="Q457" s="13">
        <f t="shared" si="87"/>
        <v>0.015130954938080277</v>
      </c>
      <c r="S457">
        <v>12887.95</v>
      </c>
      <c r="T457">
        <f t="shared" si="94"/>
        <v>0.009964108833302102</v>
      </c>
      <c r="U457">
        <f t="shared" si="95"/>
        <v>0.00015005968881471712</v>
      </c>
      <c r="V457" s="13">
        <f t="shared" si="88"/>
        <v>0.012249885257206172</v>
      </c>
    </row>
    <row r="458" spans="2:22" ht="15">
      <c r="B458" s="2">
        <v>456</v>
      </c>
      <c r="C458" s="1">
        <v>39647</v>
      </c>
      <c r="D458">
        <v>11496.57</v>
      </c>
      <c r="E458">
        <f t="shared" si="84"/>
        <v>0.00436022385569239</v>
      </c>
      <c r="F458">
        <f t="shared" si="89"/>
        <v>0.00017505171012988538</v>
      </c>
      <c r="G458" s="13">
        <f t="shared" si="85"/>
        <v>0.01323071087016436</v>
      </c>
      <c r="I458">
        <v>5376.4</v>
      </c>
      <c r="J458">
        <f t="shared" si="90"/>
        <v>0.017044057280139125</v>
      </c>
      <c r="K458">
        <f t="shared" si="91"/>
        <v>0.00024819894189615215</v>
      </c>
      <c r="L458" s="13">
        <f t="shared" si="86"/>
        <v>0.015754330893317944</v>
      </c>
      <c r="N458">
        <v>4299.36</v>
      </c>
      <c r="O458">
        <f t="shared" si="92"/>
        <v>0.01736161230859512</v>
      </c>
      <c r="P458">
        <f t="shared" si="93"/>
        <v>0.0002609439531659849</v>
      </c>
      <c r="Q458" s="13">
        <f t="shared" si="87"/>
        <v>0.01615375972230567</v>
      </c>
      <c r="S458">
        <v>12803.7</v>
      </c>
      <c r="T458">
        <f t="shared" si="94"/>
        <v>-0.0065371141259859015</v>
      </c>
      <c r="U458">
        <f t="shared" si="95"/>
        <v>0.00014701311537634743</v>
      </c>
      <c r="V458" s="13">
        <f t="shared" si="88"/>
        <v>0.012124896509923185</v>
      </c>
    </row>
    <row r="459" spans="2:22" ht="15">
      <c r="B459" s="2">
        <v>457</v>
      </c>
      <c r="C459" s="1">
        <v>39651</v>
      </c>
      <c r="D459">
        <v>11602.5</v>
      </c>
      <c r="E459">
        <f t="shared" si="84"/>
        <v>0.009214052539148658</v>
      </c>
      <c r="F459">
        <f t="shared" si="89"/>
        <v>0.0001656893006463972</v>
      </c>
      <c r="G459" s="13">
        <f t="shared" si="85"/>
        <v>0.012872035606165684</v>
      </c>
      <c r="I459">
        <v>5364.1</v>
      </c>
      <c r="J459">
        <f t="shared" si="90"/>
        <v>-0.0022877762071273106</v>
      </c>
      <c r="K459">
        <f t="shared" si="91"/>
        <v>0.0002507369986965028</v>
      </c>
      <c r="L459" s="13">
        <f t="shared" si="86"/>
        <v>0.015834677094797443</v>
      </c>
      <c r="N459">
        <v>4327.26</v>
      </c>
      <c r="O459">
        <f t="shared" si="92"/>
        <v>0.00648933794797378</v>
      </c>
      <c r="P459">
        <f t="shared" si="93"/>
        <v>0.0002633728508932635</v>
      </c>
      <c r="Q459" s="13">
        <f t="shared" si="87"/>
        <v>0.016228766154371178</v>
      </c>
      <c r="S459">
        <v>13184.96</v>
      </c>
      <c r="T459">
        <f t="shared" si="94"/>
        <v>0.02977732999054948</v>
      </c>
      <c r="U459">
        <f t="shared" si="95"/>
        <v>0.00014075636011953645</v>
      </c>
      <c r="V459" s="13">
        <f t="shared" si="88"/>
        <v>0.011864078561756764</v>
      </c>
    </row>
    <row r="460" spans="2:22" ht="15">
      <c r="B460" s="2">
        <v>458</v>
      </c>
      <c r="C460" s="1">
        <v>39652</v>
      </c>
      <c r="D460">
        <v>11632.38</v>
      </c>
      <c r="E460">
        <f t="shared" si="84"/>
        <v>0.0025753070458952123</v>
      </c>
      <c r="F460">
        <f t="shared" si="89"/>
        <v>0.00016084186845926487</v>
      </c>
      <c r="G460" s="13">
        <f t="shared" si="85"/>
        <v>0.01268234475399817</v>
      </c>
      <c r="I460">
        <v>5449.9</v>
      </c>
      <c r="J460">
        <f t="shared" si="90"/>
        <v>0.015995227531179372</v>
      </c>
      <c r="K460">
        <f t="shared" si="91"/>
        <v>0.0002360068139731465</v>
      </c>
      <c r="L460" s="13">
        <f t="shared" si="86"/>
        <v>0.015362513270072268</v>
      </c>
      <c r="N460">
        <v>4408.74</v>
      </c>
      <c r="O460">
        <f t="shared" si="92"/>
        <v>0.018829467145491503</v>
      </c>
      <c r="P460">
        <f t="shared" si="93"/>
        <v>0.00025009717025984844</v>
      </c>
      <c r="Q460" s="13">
        <f t="shared" si="87"/>
        <v>0.01581446079573529</v>
      </c>
      <c r="S460">
        <v>13312.93</v>
      </c>
      <c r="T460">
        <f t="shared" si="94"/>
        <v>0.00970575564886061</v>
      </c>
      <c r="U460">
        <f t="shared" si="95"/>
        <v>0.00018551234139432894</v>
      </c>
      <c r="V460" s="13">
        <f t="shared" si="88"/>
        <v>0.013620291531179827</v>
      </c>
    </row>
    <row r="461" spans="2:22" ht="15">
      <c r="B461" s="2">
        <v>459</v>
      </c>
      <c r="C461" s="1">
        <v>39653</v>
      </c>
      <c r="D461">
        <v>11349.28</v>
      </c>
      <c r="E461">
        <f t="shared" si="84"/>
        <v>-0.02433723795130477</v>
      </c>
      <c r="F461">
        <f t="shared" si="89"/>
        <v>0.00015158928873454722</v>
      </c>
      <c r="G461" s="13">
        <f t="shared" si="85"/>
        <v>0.012312160197729204</v>
      </c>
      <c r="I461">
        <v>5362.3</v>
      </c>
      <c r="J461">
        <f t="shared" si="90"/>
        <v>-0.016073689425493948</v>
      </c>
      <c r="K461">
        <f t="shared" si="91"/>
        <v>0.00023719724336120963</v>
      </c>
      <c r="L461" s="13">
        <f t="shared" si="86"/>
        <v>0.01540120915257012</v>
      </c>
      <c r="N461">
        <v>4347.99</v>
      </c>
      <c r="O461">
        <f t="shared" si="92"/>
        <v>-0.013779447188992775</v>
      </c>
      <c r="P461">
        <f t="shared" si="93"/>
        <v>0.0002563642700232462</v>
      </c>
      <c r="Q461" s="13">
        <f t="shared" si="87"/>
        <v>0.016011379391646624</v>
      </c>
      <c r="S461">
        <v>13603.31</v>
      </c>
      <c r="T461">
        <f t="shared" si="94"/>
        <v>0.021811877625736723</v>
      </c>
      <c r="U461">
        <f t="shared" si="95"/>
        <v>0.00018003370247359258</v>
      </c>
      <c r="V461" s="13">
        <f t="shared" si="88"/>
        <v>0.013417663823244066</v>
      </c>
    </row>
    <row r="462" spans="2:22" ht="15">
      <c r="B462" s="2">
        <v>460</v>
      </c>
      <c r="C462" s="1">
        <v>39654</v>
      </c>
      <c r="D462">
        <v>11370.69</v>
      </c>
      <c r="E462">
        <f t="shared" si="84"/>
        <v>0.0018864632822522534</v>
      </c>
      <c r="F462">
        <f t="shared" si="89"/>
        <v>0.00017803200047638014</v>
      </c>
      <c r="G462" s="13">
        <f t="shared" si="85"/>
        <v>0.013342863278786159</v>
      </c>
      <c r="I462">
        <v>5352.6</v>
      </c>
      <c r="J462">
        <f t="shared" si="90"/>
        <v>-0.0018089252746022822</v>
      </c>
      <c r="K462">
        <f t="shared" si="91"/>
        <v>0.0002384672182643712</v>
      </c>
      <c r="L462" s="13">
        <f t="shared" si="86"/>
        <v>0.015442383827128868</v>
      </c>
      <c r="N462">
        <v>4377.18</v>
      </c>
      <c r="O462">
        <f t="shared" si="92"/>
        <v>0.0067134469030518725</v>
      </c>
      <c r="P462">
        <f t="shared" si="93"/>
        <v>0.00025237480371190587</v>
      </c>
      <c r="Q462" s="13">
        <f t="shared" si="87"/>
        <v>0.01588630868741716</v>
      </c>
      <c r="S462">
        <v>13334.76</v>
      </c>
      <c r="T462">
        <f t="shared" si="94"/>
        <v>-0.019741518792117455</v>
      </c>
      <c r="U462">
        <f t="shared" si="95"/>
        <v>0.0001977771606587839</v>
      </c>
      <c r="V462" s="13">
        <f t="shared" si="88"/>
        <v>0.014063326799117764</v>
      </c>
    </row>
    <row r="463" spans="2:22" ht="15">
      <c r="B463" s="2">
        <v>461</v>
      </c>
      <c r="C463" s="1">
        <v>39657</v>
      </c>
      <c r="D463">
        <v>11131.08</v>
      </c>
      <c r="E463">
        <f t="shared" si="84"/>
        <v>-0.02107259981584236</v>
      </c>
      <c r="F463">
        <f t="shared" si="89"/>
        <v>0.00016756360507071447</v>
      </c>
      <c r="G463" s="13">
        <f t="shared" si="85"/>
        <v>0.012944636150572734</v>
      </c>
      <c r="I463">
        <v>5312.6</v>
      </c>
      <c r="J463">
        <f t="shared" si="90"/>
        <v>-0.007473003773866905</v>
      </c>
      <c r="K463">
        <f t="shared" si="91"/>
        <v>0.00022435551780745463</v>
      </c>
      <c r="L463" s="13">
        <f t="shared" si="86"/>
        <v>0.014978501854573261</v>
      </c>
      <c r="N463">
        <v>4324.45</v>
      </c>
      <c r="O463">
        <f t="shared" si="92"/>
        <v>-0.012046568795434611</v>
      </c>
      <c r="P463">
        <f t="shared" si="93"/>
        <v>0.00023993653764839732</v>
      </c>
      <c r="Q463" s="13">
        <f t="shared" si="87"/>
        <v>0.015489885010819071</v>
      </c>
      <c r="S463">
        <v>13353.78</v>
      </c>
      <c r="T463">
        <f t="shared" si="94"/>
        <v>0.0014263473808302839</v>
      </c>
      <c r="U463">
        <f t="shared" si="95"/>
        <v>0.0002092941848724285</v>
      </c>
      <c r="V463" s="13">
        <f t="shared" si="88"/>
        <v>0.01446700331348647</v>
      </c>
    </row>
    <row r="464" spans="2:22" ht="15">
      <c r="B464" s="2">
        <v>462</v>
      </c>
      <c r="C464" s="1">
        <v>39658</v>
      </c>
      <c r="D464">
        <v>11397.56</v>
      </c>
      <c r="E464">
        <f t="shared" si="84"/>
        <v>0.023940174717996778</v>
      </c>
      <c r="F464">
        <f t="shared" si="89"/>
        <v>0.00018415305654638996</v>
      </c>
      <c r="G464" s="13">
        <f t="shared" si="85"/>
        <v>0.013570300532648124</v>
      </c>
      <c r="I464">
        <v>5319.2</v>
      </c>
      <c r="J464">
        <f t="shared" si="90"/>
        <v>0.0012423295561494285</v>
      </c>
      <c r="K464">
        <f t="shared" si="91"/>
        <v>0.00021424493386326107</v>
      </c>
      <c r="L464" s="13">
        <f t="shared" si="86"/>
        <v>0.014637108111347032</v>
      </c>
      <c r="N464">
        <v>4320.49</v>
      </c>
      <c r="O464">
        <f t="shared" si="92"/>
        <v>-0.0009157233867890799</v>
      </c>
      <c r="P464">
        <f t="shared" si="93"/>
        <v>0.00023424753457408181</v>
      </c>
      <c r="Q464" s="13">
        <f t="shared" si="87"/>
        <v>0.015305147322848017</v>
      </c>
      <c r="S464">
        <v>13159.45</v>
      </c>
      <c r="T464">
        <f t="shared" si="94"/>
        <v>-0.01455243384270221</v>
      </c>
      <c r="U464">
        <f t="shared" si="95"/>
        <v>0.00019685860179113088</v>
      </c>
      <c r="V464" s="13">
        <f t="shared" si="88"/>
        <v>0.014030630840811503</v>
      </c>
    </row>
    <row r="465" spans="2:22" ht="15">
      <c r="B465" s="2">
        <v>463</v>
      </c>
      <c r="C465" s="1">
        <v>39659</v>
      </c>
      <c r="D465">
        <v>11583.69</v>
      </c>
      <c r="E465">
        <f t="shared" si="84"/>
        <v>0.01633068832276391</v>
      </c>
      <c r="F465">
        <f t="shared" si="89"/>
        <v>0.0002074917910852993</v>
      </c>
      <c r="G465" s="13">
        <f t="shared" si="85"/>
        <v>0.014404575352480867</v>
      </c>
      <c r="I465">
        <v>5420.7</v>
      </c>
      <c r="J465">
        <f t="shared" si="90"/>
        <v>0.019081816814558582</v>
      </c>
      <c r="K465">
        <f t="shared" si="91"/>
        <v>0.00020148284079503034</v>
      </c>
      <c r="L465" s="13">
        <f t="shared" si="86"/>
        <v>0.014194465146493909</v>
      </c>
      <c r="N465">
        <v>4400.55</v>
      </c>
      <c r="O465">
        <f t="shared" si="92"/>
        <v>0.018530305590338227</v>
      </c>
      <c r="P465">
        <f t="shared" si="93"/>
        <v>0.00022024299545890362</v>
      </c>
      <c r="Q465" s="13">
        <f t="shared" si="87"/>
        <v>0.01484058608879392</v>
      </c>
      <c r="S465">
        <v>13367.79</v>
      </c>
      <c r="T465">
        <f t="shared" si="94"/>
        <v>0.015831968661304242</v>
      </c>
      <c r="U465">
        <f t="shared" si="95"/>
        <v>0.00019775348552843652</v>
      </c>
      <c r="V465" s="13">
        <f t="shared" si="88"/>
        <v>0.01406248504100312</v>
      </c>
    </row>
    <row r="466" spans="2:22" ht="15">
      <c r="B466" s="2">
        <v>464</v>
      </c>
      <c r="C466" s="1">
        <v>39660</v>
      </c>
      <c r="D466">
        <v>11378.02</v>
      </c>
      <c r="E466">
        <f t="shared" si="84"/>
        <v>-0.017755136748307324</v>
      </c>
      <c r="F466">
        <f t="shared" si="89"/>
        <v>0.00021104376648589678</v>
      </c>
      <c r="G466" s="13">
        <f t="shared" si="85"/>
        <v>0.014527345472793603</v>
      </c>
      <c r="I466">
        <v>5411.9</v>
      </c>
      <c r="J466">
        <f t="shared" si="90"/>
        <v>-0.0016234065711070863</v>
      </c>
      <c r="K466">
        <f t="shared" si="91"/>
        <v>0.00021124081432399077</v>
      </c>
      <c r="L466" s="13">
        <f t="shared" si="86"/>
        <v>0.014534125853452307</v>
      </c>
      <c r="N466">
        <v>4392.36</v>
      </c>
      <c r="O466">
        <f t="shared" si="92"/>
        <v>-0.0018611309949893783</v>
      </c>
      <c r="P466">
        <f t="shared" si="93"/>
        <v>0.0002276307492476486</v>
      </c>
      <c r="Q466" s="13">
        <f t="shared" si="87"/>
        <v>0.015087436801778114</v>
      </c>
      <c r="S466">
        <v>13376.81</v>
      </c>
      <c r="T466">
        <f t="shared" si="94"/>
        <v>0.0006747562611320657</v>
      </c>
      <c r="U466">
        <f t="shared" si="95"/>
        <v>0.0002009273502982815</v>
      </c>
      <c r="V466" s="13">
        <f t="shared" si="88"/>
        <v>0.014174884489768568</v>
      </c>
    </row>
    <row r="467" spans="2:22" ht="15">
      <c r="B467" s="2">
        <v>465</v>
      </c>
      <c r="C467" s="1">
        <v>39661</v>
      </c>
      <c r="D467">
        <v>11326.32</v>
      </c>
      <c r="E467">
        <f t="shared" si="84"/>
        <v>-0.004543848578223692</v>
      </c>
      <c r="F467">
        <f t="shared" si="89"/>
        <v>0.0002172958333538086</v>
      </c>
      <c r="G467" s="13">
        <f t="shared" si="85"/>
        <v>0.01474095768102631</v>
      </c>
      <c r="I467">
        <v>5354.7</v>
      </c>
      <c r="J467">
        <f t="shared" si="90"/>
        <v>-0.01056930098486665</v>
      </c>
      <c r="K467">
        <f t="shared" si="91"/>
        <v>0.00019872449239825813</v>
      </c>
      <c r="L467" s="13">
        <f t="shared" si="86"/>
        <v>0.014096967489437512</v>
      </c>
      <c r="N467">
        <v>4314.34</v>
      </c>
      <c r="O467">
        <f t="shared" si="92"/>
        <v>-0.01776266061980337</v>
      </c>
      <c r="P467">
        <f t="shared" si="93"/>
        <v>0.0002141807328076203</v>
      </c>
      <c r="Q467" s="13">
        <f t="shared" si="87"/>
        <v>0.014634914854812798</v>
      </c>
      <c r="S467">
        <v>13094.59</v>
      </c>
      <c r="T467">
        <f t="shared" si="94"/>
        <v>-0.021097705656281232</v>
      </c>
      <c r="U467">
        <f t="shared" si="95"/>
        <v>0.00018889902704110083</v>
      </c>
      <c r="V467" s="13">
        <f t="shared" si="88"/>
        <v>0.013744054243239177</v>
      </c>
    </row>
    <row r="468" spans="2:22" ht="15">
      <c r="B468" s="2">
        <v>466</v>
      </c>
      <c r="C468" s="1">
        <v>39664</v>
      </c>
      <c r="D468">
        <v>11284.15</v>
      </c>
      <c r="E468">
        <f t="shared" si="84"/>
        <v>-0.0037231863482578694</v>
      </c>
      <c r="F468">
        <f t="shared" si="89"/>
        <v>0.0002054968769466896</v>
      </c>
      <c r="G468" s="13">
        <f t="shared" si="85"/>
        <v>0.01433516225742456</v>
      </c>
      <c r="I468">
        <v>5320.2</v>
      </c>
      <c r="J468">
        <f t="shared" si="90"/>
        <v>-0.006442937979718752</v>
      </c>
      <c r="K468">
        <f t="shared" si="91"/>
        <v>0.00019350363025288483</v>
      </c>
      <c r="L468" s="13">
        <f t="shared" si="86"/>
        <v>0.01391055822937688</v>
      </c>
      <c r="N468">
        <v>4280.63</v>
      </c>
      <c r="O468">
        <f t="shared" si="92"/>
        <v>-0.00781347784365628</v>
      </c>
      <c r="P468">
        <f t="shared" si="93"/>
        <v>0.0002202606155768219</v>
      </c>
      <c r="Q468" s="13">
        <f t="shared" si="87"/>
        <v>0.014841179723216814</v>
      </c>
      <c r="S468">
        <v>12933.18</v>
      </c>
      <c r="T468">
        <f t="shared" si="94"/>
        <v>-0.012326464593393139</v>
      </c>
      <c r="U468">
        <f t="shared" si="95"/>
        <v>0.00020427187645617964</v>
      </c>
      <c r="V468" s="13">
        <f t="shared" si="88"/>
        <v>0.01429237126778407</v>
      </c>
    </row>
    <row r="469" spans="2:22" ht="15">
      <c r="B469" s="2">
        <v>467</v>
      </c>
      <c r="C469" s="1">
        <v>39665</v>
      </c>
      <c r="D469">
        <v>11615.77</v>
      </c>
      <c r="E469">
        <f t="shared" si="84"/>
        <v>0.02938812405010575</v>
      </c>
      <c r="F469">
        <f t="shared" si="89"/>
        <v>0.00019399879132491943</v>
      </c>
      <c r="G469" s="13">
        <f t="shared" si="85"/>
        <v>0.013928344888209777</v>
      </c>
      <c r="I469">
        <v>5454.5</v>
      </c>
      <c r="J469">
        <f t="shared" si="90"/>
        <v>0.025243411901808236</v>
      </c>
      <c r="K469">
        <f t="shared" si="91"/>
        <v>0.00018438409942634186</v>
      </c>
      <c r="L469" s="13">
        <f t="shared" si="86"/>
        <v>0.013578810677903343</v>
      </c>
      <c r="N469">
        <v>4386.35</v>
      </c>
      <c r="O469">
        <f t="shared" si="92"/>
        <v>0.024697299229319108</v>
      </c>
      <c r="P469">
        <f t="shared" si="93"/>
        <v>0.00021070800480301103</v>
      </c>
      <c r="Q469" s="13">
        <f t="shared" si="87"/>
        <v>0.01451578467748165</v>
      </c>
      <c r="S469">
        <v>12914.66</v>
      </c>
      <c r="T469">
        <f t="shared" si="94"/>
        <v>-0.0014319757399185997</v>
      </c>
      <c r="U469">
        <f t="shared" si="95"/>
        <v>0.00020113206763113935</v>
      </c>
      <c r="V469" s="13">
        <f t="shared" si="88"/>
        <v>0.014182103780156856</v>
      </c>
    </row>
    <row r="470" spans="2:22" ht="15">
      <c r="B470" s="2">
        <v>468</v>
      </c>
      <c r="C470" s="1">
        <v>39666</v>
      </c>
      <c r="D470">
        <v>11656.07</v>
      </c>
      <c r="E470">
        <f t="shared" si="84"/>
        <v>0.0034694213125775796</v>
      </c>
      <c r="F470">
        <f t="shared" si="89"/>
        <v>0.00023417857395648854</v>
      </c>
      <c r="G470" s="13">
        <f t="shared" si="85"/>
        <v>0.015302894299984188</v>
      </c>
      <c r="I470">
        <v>5486.1</v>
      </c>
      <c r="J470">
        <f t="shared" si="90"/>
        <v>0.005793381611513496</v>
      </c>
      <c r="K470">
        <f t="shared" si="91"/>
        <v>0.00021155484412742258</v>
      </c>
      <c r="L470" s="13">
        <f t="shared" si="86"/>
        <v>0.014544925029969133</v>
      </c>
      <c r="N470">
        <v>4448.33</v>
      </c>
      <c r="O470">
        <f t="shared" si="92"/>
        <v>0.014130199368495345</v>
      </c>
      <c r="P470">
        <f t="shared" si="93"/>
        <v>0.00023466291986818196</v>
      </c>
      <c r="Q470" s="13">
        <f t="shared" si="87"/>
        <v>0.015318711429757464</v>
      </c>
      <c r="S470">
        <v>13254.89</v>
      </c>
      <c r="T470">
        <f t="shared" si="94"/>
        <v>0.026344479839190468</v>
      </c>
      <c r="U470">
        <f t="shared" si="95"/>
        <v>0.00018918717684445388</v>
      </c>
      <c r="V470" s="13">
        <f t="shared" si="88"/>
        <v>0.013754532956245874</v>
      </c>
    </row>
    <row r="471" spans="2:22" ht="15">
      <c r="B471" s="2">
        <v>469</v>
      </c>
      <c r="C471" s="1">
        <v>39667</v>
      </c>
      <c r="D471">
        <v>11431.43</v>
      </c>
      <c r="E471">
        <f t="shared" si="84"/>
        <v>-0.019272361953900363</v>
      </c>
      <c r="F471">
        <f t="shared" si="89"/>
        <v>0.00022085007257374926</v>
      </c>
      <c r="G471" s="13">
        <f t="shared" si="85"/>
        <v>0.01486102528676098</v>
      </c>
      <c r="I471">
        <v>5477.5</v>
      </c>
      <c r="J471">
        <f t="shared" si="90"/>
        <v>-0.0015675981115911783</v>
      </c>
      <c r="K471">
        <f t="shared" si="91"/>
        <v>0.00020087534970957458</v>
      </c>
      <c r="L471" s="13">
        <f t="shared" si="86"/>
        <v>0.014173050120195532</v>
      </c>
      <c r="N471">
        <v>4457.43</v>
      </c>
      <c r="O471">
        <f t="shared" si="92"/>
        <v>0.0020457115366891315</v>
      </c>
      <c r="P471">
        <f t="shared" si="93"/>
        <v>0.00023256289672769661</v>
      </c>
      <c r="Q471" s="13">
        <f t="shared" si="87"/>
        <v>0.015250013007459916</v>
      </c>
      <c r="S471">
        <v>13124.99</v>
      </c>
      <c r="T471">
        <f t="shared" si="94"/>
        <v>-0.009800156772330789</v>
      </c>
      <c r="U471">
        <f t="shared" si="95"/>
        <v>0.00021947784331363744</v>
      </c>
      <c r="V471" s="13">
        <f t="shared" si="88"/>
        <v>0.014814784619211898</v>
      </c>
    </row>
    <row r="472" spans="2:22" ht="15">
      <c r="B472" s="2">
        <v>470</v>
      </c>
      <c r="C472" s="1">
        <v>39668</v>
      </c>
      <c r="D472">
        <v>11734.32</v>
      </c>
      <c r="E472">
        <f t="shared" si="84"/>
        <v>0.02649624762606248</v>
      </c>
      <c r="F472">
        <f t="shared" si="89"/>
        <v>0.0002298845043362531</v>
      </c>
      <c r="G472" s="13">
        <f t="shared" si="85"/>
        <v>0.015161942630687306</v>
      </c>
      <c r="I472">
        <v>5489.2</v>
      </c>
      <c r="J472">
        <f t="shared" si="90"/>
        <v>0.0021360109539022946</v>
      </c>
      <c r="K472">
        <f t="shared" si="91"/>
        <v>0.00018897027055736793</v>
      </c>
      <c r="L472" s="13">
        <f t="shared" si="86"/>
        <v>0.013746645792969569</v>
      </c>
      <c r="N472">
        <v>4491.85</v>
      </c>
      <c r="O472">
        <f t="shared" si="92"/>
        <v>0.007721938426402674</v>
      </c>
      <c r="P472">
        <f t="shared" si="93"/>
        <v>0.00021886021906551538</v>
      </c>
      <c r="Q472" s="13">
        <f t="shared" si="87"/>
        <v>0.014793925072999233</v>
      </c>
      <c r="S472">
        <v>13168.41</v>
      </c>
      <c r="T472">
        <f t="shared" si="94"/>
        <v>0.003308192996718479</v>
      </c>
      <c r="U472">
        <f t="shared" si="95"/>
        <v>0.00021207175708055483</v>
      </c>
      <c r="V472" s="13">
        <f t="shared" si="88"/>
        <v>0.014562683718345147</v>
      </c>
    </row>
    <row r="473" spans="2:22" ht="15">
      <c r="B473" s="2">
        <v>471</v>
      </c>
      <c r="C473" s="1">
        <v>39671</v>
      </c>
      <c r="D473">
        <v>11782.35</v>
      </c>
      <c r="E473">
        <f t="shared" si="84"/>
        <v>0.00409312171476495</v>
      </c>
      <c r="F473">
        <f t="shared" si="89"/>
        <v>0.00025821450237177525</v>
      </c>
      <c r="G473" s="13">
        <f t="shared" si="85"/>
        <v>0.016069054184107267</v>
      </c>
      <c r="I473">
        <v>5541.8</v>
      </c>
      <c r="J473">
        <f t="shared" si="90"/>
        <v>0.00958245281643962</v>
      </c>
      <c r="K473">
        <f t="shared" si="91"/>
        <v>0.00017790580689163729</v>
      </c>
      <c r="L473" s="13">
        <f t="shared" si="86"/>
        <v>0.013338133561021096</v>
      </c>
      <c r="N473">
        <v>4538.49</v>
      </c>
      <c r="O473">
        <f t="shared" si="92"/>
        <v>0.010383249663278919</v>
      </c>
      <c r="P473">
        <f t="shared" si="93"/>
        <v>0.0002093063059052537</v>
      </c>
      <c r="Q473" s="13">
        <f t="shared" si="87"/>
        <v>0.014467422227378783</v>
      </c>
      <c r="S473">
        <v>13430.91</v>
      </c>
      <c r="T473">
        <f t="shared" si="94"/>
        <v>0.01993406948902715</v>
      </c>
      <c r="U473">
        <f t="shared" si="95"/>
        <v>0.00020000410010993376</v>
      </c>
      <c r="V473" s="13">
        <f t="shared" si="88"/>
        <v>0.014142280583764903</v>
      </c>
    </row>
    <row r="474" spans="2:22" ht="15">
      <c r="B474" s="2">
        <v>472</v>
      </c>
      <c r="C474" s="1">
        <v>39672</v>
      </c>
      <c r="D474">
        <v>11642.47</v>
      </c>
      <c r="E474">
        <f t="shared" si="84"/>
        <v>-0.011871994975535528</v>
      </c>
      <c r="F474">
        <f t="shared" si="89"/>
        <v>0.00024372685095178155</v>
      </c>
      <c r="G474" s="13">
        <f t="shared" si="85"/>
        <v>0.015611753615522554</v>
      </c>
      <c r="I474">
        <v>5534.5</v>
      </c>
      <c r="J474">
        <f t="shared" si="90"/>
        <v>-0.001317261539572013</v>
      </c>
      <c r="K474">
        <f t="shared" si="91"/>
        <v>0.00017274086259689656</v>
      </c>
      <c r="L474" s="13">
        <f t="shared" si="86"/>
        <v>0.013143091820302275</v>
      </c>
      <c r="N474">
        <v>4518.48</v>
      </c>
      <c r="O474">
        <f t="shared" si="92"/>
        <v>-0.0044089554014661745</v>
      </c>
      <c r="P474">
        <f t="shared" si="93"/>
        <v>0.00020321663996513735</v>
      </c>
      <c r="Q474" s="13">
        <f t="shared" si="87"/>
        <v>0.014255407393867681</v>
      </c>
      <c r="S474">
        <v>13303.6</v>
      </c>
      <c r="T474">
        <f t="shared" si="94"/>
        <v>-0.009478881177820378</v>
      </c>
      <c r="U474">
        <f t="shared" si="95"/>
        <v>0.00021184588168693955</v>
      </c>
      <c r="V474" s="13">
        <f t="shared" si="88"/>
        <v>0.014554926371745738</v>
      </c>
    </row>
    <row r="475" spans="2:22" ht="15">
      <c r="B475" s="2">
        <v>473</v>
      </c>
      <c r="C475" s="1">
        <v>39673</v>
      </c>
      <c r="D475">
        <v>11532.96</v>
      </c>
      <c r="E475">
        <f t="shared" si="84"/>
        <v>-0.00940607963774012</v>
      </c>
      <c r="F475">
        <f t="shared" si="89"/>
        <v>0.00023755989577662308</v>
      </c>
      <c r="G475" s="13">
        <f t="shared" si="85"/>
        <v>0.015412978160518592</v>
      </c>
      <c r="I475">
        <v>5448.6</v>
      </c>
      <c r="J475">
        <f t="shared" si="90"/>
        <v>-0.015520823922666842</v>
      </c>
      <c r="K475">
        <f t="shared" si="91"/>
        <v>0.00016248052151890088</v>
      </c>
      <c r="L475" s="13">
        <f t="shared" si="86"/>
        <v>0.012746784752199312</v>
      </c>
      <c r="N475">
        <v>4402.97</v>
      </c>
      <c r="O475">
        <f t="shared" si="92"/>
        <v>-0.025563906446415458</v>
      </c>
      <c r="P475">
        <f t="shared" si="93"/>
        <v>0.00019218997483115617</v>
      </c>
      <c r="Q475" s="13">
        <f t="shared" si="87"/>
        <v>0.0138632598919286</v>
      </c>
      <c r="S475">
        <v>13023.05</v>
      </c>
      <c r="T475">
        <f t="shared" si="94"/>
        <v>-0.021088276857392067</v>
      </c>
      <c r="U475">
        <f t="shared" si="95"/>
        <v>0.0002045260800887174</v>
      </c>
      <c r="V475" s="13">
        <f t="shared" si="88"/>
        <v>0.014301261485922052</v>
      </c>
    </row>
    <row r="476" spans="2:22" ht="15">
      <c r="B476" s="2">
        <v>474</v>
      </c>
      <c r="C476" s="1">
        <v>39674</v>
      </c>
      <c r="D476">
        <v>11615.93</v>
      </c>
      <c r="E476">
        <f t="shared" si="84"/>
        <v>0.007194163510495239</v>
      </c>
      <c r="F476">
        <f t="shared" si="89"/>
        <v>0.00022861476207911626</v>
      </c>
      <c r="G476" s="13">
        <f t="shared" si="85"/>
        <v>0.015120011973511009</v>
      </c>
      <c r="I476">
        <v>5497.4</v>
      </c>
      <c r="J476">
        <f t="shared" si="90"/>
        <v>0.008956429174466702</v>
      </c>
      <c r="K476">
        <f t="shared" si="91"/>
        <v>0.00016718544874207248</v>
      </c>
      <c r="L476" s="13">
        <f t="shared" si="86"/>
        <v>0.012930021219706968</v>
      </c>
      <c r="N476">
        <v>4420.91</v>
      </c>
      <c r="O476">
        <f t="shared" si="92"/>
        <v>0.004074522424636007</v>
      </c>
      <c r="P476">
        <f t="shared" si="93"/>
        <v>0.0002198693751093517</v>
      </c>
      <c r="Q476" s="13">
        <f t="shared" si="87"/>
        <v>0.01482799295620792</v>
      </c>
      <c r="S476">
        <v>12956.8</v>
      </c>
      <c r="T476">
        <f t="shared" si="94"/>
        <v>-0.005087133966313575</v>
      </c>
      <c r="U476">
        <f t="shared" si="95"/>
        <v>0.00021893744053223544</v>
      </c>
      <c r="V476" s="13">
        <f t="shared" si="88"/>
        <v>0.014796534747441222</v>
      </c>
    </row>
    <row r="477" spans="2:22" ht="15">
      <c r="B477" s="2">
        <v>475</v>
      </c>
      <c r="C477" s="1">
        <v>39675</v>
      </c>
      <c r="D477">
        <v>11659.9</v>
      </c>
      <c r="E477">
        <f t="shared" si="84"/>
        <v>0.003785318954229179</v>
      </c>
      <c r="F477">
        <f t="shared" si="89"/>
        <v>0.00021800323567131374</v>
      </c>
      <c r="G477" s="13">
        <f t="shared" si="85"/>
        <v>0.014764932633483762</v>
      </c>
      <c r="I477">
        <v>5454.8</v>
      </c>
      <c r="J477">
        <f t="shared" si="90"/>
        <v>-0.007749117764761425</v>
      </c>
      <c r="K477">
        <f t="shared" si="91"/>
        <v>0.00016196737923098242</v>
      </c>
      <c r="L477" s="13">
        <f t="shared" si="86"/>
        <v>0.012726640532009318</v>
      </c>
      <c r="N477">
        <v>4453.62</v>
      </c>
      <c r="O477">
        <f t="shared" si="92"/>
        <v>0.007398929179739022</v>
      </c>
      <c r="P477">
        <f t="shared" si="93"/>
        <v>0.0002076733165821223</v>
      </c>
      <c r="Q477" s="13">
        <f t="shared" si="87"/>
        <v>0.014410874941589158</v>
      </c>
      <c r="S477">
        <v>13019.41</v>
      </c>
      <c r="T477">
        <f t="shared" si="94"/>
        <v>0.004832211657199353</v>
      </c>
      <c r="U477">
        <f t="shared" si="95"/>
        <v>0.00020735393001977456</v>
      </c>
      <c r="V477" s="13">
        <f t="shared" si="88"/>
        <v>0.014399789235255304</v>
      </c>
    </row>
    <row r="478" spans="2:22" ht="15">
      <c r="B478" s="2">
        <v>476</v>
      </c>
      <c r="C478" s="1">
        <v>39678</v>
      </c>
      <c r="D478">
        <v>11479.39</v>
      </c>
      <c r="E478">
        <f t="shared" si="84"/>
        <v>-0.015481264847897514</v>
      </c>
      <c r="F478">
        <f t="shared" si="89"/>
        <v>0.0002057827599061497</v>
      </c>
      <c r="G478" s="13">
        <f t="shared" si="85"/>
        <v>0.014345130180871475</v>
      </c>
      <c r="I478">
        <v>5450.2</v>
      </c>
      <c r="J478">
        <f t="shared" si="90"/>
        <v>-0.0008432939796143513</v>
      </c>
      <c r="K478">
        <f t="shared" si="91"/>
        <v>0.00015585226604505195</v>
      </c>
      <c r="L478" s="13">
        <f t="shared" si="86"/>
        <v>0.012484080504588713</v>
      </c>
      <c r="N478">
        <v>4448.84</v>
      </c>
      <c r="O478">
        <f t="shared" si="92"/>
        <v>-0.0010732842047592173</v>
      </c>
      <c r="P478">
        <f t="shared" si="93"/>
        <v>0.00019849756676760256</v>
      </c>
      <c r="Q478" s="13">
        <f t="shared" si="87"/>
        <v>0.014088916451154168</v>
      </c>
      <c r="S478">
        <v>13165.45</v>
      </c>
      <c r="T478">
        <f t="shared" si="94"/>
        <v>0.011217098163434509</v>
      </c>
      <c r="U478">
        <f t="shared" si="95"/>
        <v>0.00019631371038858649</v>
      </c>
      <c r="V478" s="13">
        <f t="shared" si="88"/>
        <v>0.014011199462879204</v>
      </c>
    </row>
    <row r="479" spans="2:22" ht="15">
      <c r="B479" s="2">
        <v>477</v>
      </c>
      <c r="C479" s="1">
        <v>39679</v>
      </c>
      <c r="D479">
        <v>11348.55</v>
      </c>
      <c r="E479">
        <f t="shared" si="84"/>
        <v>-0.011397818176749824</v>
      </c>
      <c r="F479">
        <f t="shared" si="89"/>
        <v>0.00020781596798922556</v>
      </c>
      <c r="G479" s="13">
        <f t="shared" si="85"/>
        <v>0.014415823527957936</v>
      </c>
      <c r="I479">
        <v>5320.4</v>
      </c>
      <c r="J479">
        <f t="shared" si="90"/>
        <v>-0.02381563979303515</v>
      </c>
      <c r="K479">
        <f t="shared" si="91"/>
        <v>0.00014654379876651206</v>
      </c>
      <c r="L479" s="13">
        <f t="shared" si="86"/>
        <v>0.012105527612066814</v>
      </c>
      <c r="N479">
        <v>4332.79</v>
      </c>
      <c r="O479">
        <f t="shared" si="92"/>
        <v>-0.026085451488477934</v>
      </c>
      <c r="P479">
        <f t="shared" si="93"/>
        <v>0.00018665682910059753</v>
      </c>
      <c r="Q479" s="13">
        <f t="shared" si="87"/>
        <v>0.01366224099848182</v>
      </c>
      <c r="S479">
        <v>12865.05</v>
      </c>
      <c r="T479">
        <f t="shared" si="94"/>
        <v>-0.02281729830731205</v>
      </c>
      <c r="U479">
        <f t="shared" si="95"/>
        <v>0.00019208428523775884</v>
      </c>
      <c r="V479" s="13">
        <f t="shared" si="88"/>
        <v>0.013859447508387874</v>
      </c>
    </row>
    <row r="480" spans="2:22" ht="15">
      <c r="B480" s="2">
        <v>478</v>
      </c>
      <c r="C480" s="1">
        <v>39680</v>
      </c>
      <c r="D480">
        <v>11417.43</v>
      </c>
      <c r="E480">
        <f t="shared" si="84"/>
        <v>0.00606949786536615</v>
      </c>
      <c r="F480">
        <f t="shared" si="89"/>
        <v>0.00020314162546128693</v>
      </c>
      <c r="G480" s="13">
        <f t="shared" si="85"/>
        <v>0.014252776061570846</v>
      </c>
      <c r="I480">
        <v>5371.8</v>
      </c>
      <c r="J480">
        <f t="shared" si="90"/>
        <v>0.009660927749793352</v>
      </c>
      <c r="K480">
        <f t="shared" si="91"/>
        <v>0.00017178225276561735</v>
      </c>
      <c r="L480" s="13">
        <f t="shared" si="86"/>
        <v>0.013106572884076803</v>
      </c>
      <c r="N480">
        <v>4365.87</v>
      </c>
      <c r="O480">
        <f t="shared" si="92"/>
        <v>0.007634803440739091</v>
      </c>
      <c r="P480">
        <f t="shared" si="93"/>
        <v>0.00021628446611602584</v>
      </c>
      <c r="Q480" s="13">
        <f t="shared" si="87"/>
        <v>0.014706613006264422</v>
      </c>
      <c r="S480">
        <v>12851.69</v>
      </c>
      <c r="T480">
        <f t="shared" si="94"/>
        <v>-0.0010384724505539244</v>
      </c>
      <c r="U480">
        <f t="shared" si="95"/>
        <v>0.00021179697424618523</v>
      </c>
      <c r="V480" s="13">
        <f t="shared" si="88"/>
        <v>0.014553246175550844</v>
      </c>
    </row>
    <row r="481" spans="2:22" ht="15">
      <c r="B481" s="2">
        <v>479</v>
      </c>
      <c r="C481" s="1">
        <v>39681</v>
      </c>
      <c r="D481">
        <v>11430.21</v>
      </c>
      <c r="E481">
        <f t="shared" si="84"/>
        <v>0.0011193412177695713</v>
      </c>
      <c r="F481">
        <f t="shared" si="89"/>
        <v>0.00019316345619387076</v>
      </c>
      <c r="G481" s="13">
        <f t="shared" si="85"/>
        <v>0.01389832566152739</v>
      </c>
      <c r="I481">
        <v>5370.2</v>
      </c>
      <c r="J481">
        <f t="shared" si="90"/>
        <v>-0.00029785174429434525</v>
      </c>
      <c r="K481">
        <f t="shared" si="91"/>
        <v>0.00016707532909888392</v>
      </c>
      <c r="L481" s="13">
        <f t="shared" si="86"/>
        <v>0.01292576222506371</v>
      </c>
      <c r="N481">
        <v>4304.61</v>
      </c>
      <c r="O481">
        <f t="shared" si="92"/>
        <v>-0.014031567591339233</v>
      </c>
      <c r="P481">
        <f t="shared" si="93"/>
        <v>0.00020680481156378755</v>
      </c>
      <c r="Q481" s="13">
        <f t="shared" si="87"/>
        <v>0.014380709703063599</v>
      </c>
      <c r="S481">
        <v>12752.21</v>
      </c>
      <c r="T481">
        <f t="shared" si="94"/>
        <v>-0.007740616214676932</v>
      </c>
      <c r="U481">
        <f t="shared" si="95"/>
        <v>0.0001991538612932477</v>
      </c>
      <c r="V481" s="13">
        <f t="shared" si="88"/>
        <v>0.014112188394903453</v>
      </c>
    </row>
    <row r="482" spans="2:22" ht="15">
      <c r="B482" s="2">
        <v>480</v>
      </c>
      <c r="C482" s="1">
        <v>39682</v>
      </c>
      <c r="D482">
        <v>11628.06</v>
      </c>
      <c r="E482">
        <f t="shared" si="84"/>
        <v>0.017309393265740557</v>
      </c>
      <c r="F482">
        <f t="shared" si="89"/>
        <v>0.00018164882430794638</v>
      </c>
      <c r="G482" s="13">
        <f t="shared" si="85"/>
        <v>0.013477715841638241</v>
      </c>
      <c r="I482">
        <v>5505.6</v>
      </c>
      <c r="J482">
        <f t="shared" si="90"/>
        <v>0.025213213660571405</v>
      </c>
      <c r="K482">
        <f t="shared" si="91"/>
        <v>0.00015705613229264562</v>
      </c>
      <c r="L482" s="13">
        <f t="shared" si="86"/>
        <v>0.012532203808295077</v>
      </c>
      <c r="N482">
        <v>4400.45</v>
      </c>
      <c r="O482">
        <f t="shared" si="92"/>
        <v>0.02226450247525331</v>
      </c>
      <c r="P482">
        <f t="shared" si="93"/>
        <v>0.00020620961621417957</v>
      </c>
      <c r="Q482" s="13">
        <f t="shared" si="87"/>
        <v>0.01436000056456056</v>
      </c>
      <c r="S482">
        <v>12666.04</v>
      </c>
      <c r="T482">
        <f t="shared" si="94"/>
        <v>-0.0067572601141291004</v>
      </c>
      <c r="U482">
        <f t="shared" si="95"/>
        <v>0.000190799657978628</v>
      </c>
      <c r="V482" s="13">
        <f t="shared" si="88"/>
        <v>0.013813024939477522</v>
      </c>
    </row>
    <row r="483" spans="2:22" ht="15">
      <c r="B483" s="2">
        <v>481</v>
      </c>
      <c r="C483" s="1">
        <v>39686</v>
      </c>
      <c r="D483">
        <v>11412.87</v>
      </c>
      <c r="E483">
        <f t="shared" si="84"/>
        <v>-0.01850609645977048</v>
      </c>
      <c r="F483">
        <f t="shared" si="89"/>
        <v>0.00018872680056315348</v>
      </c>
      <c r="G483" s="13">
        <f t="shared" si="85"/>
        <v>0.013737787324134608</v>
      </c>
      <c r="I483">
        <v>5470.7</v>
      </c>
      <c r="J483">
        <f t="shared" si="90"/>
        <v>-0.006339000290613292</v>
      </c>
      <c r="K483">
        <f t="shared" si="91"/>
        <v>0.00018577513294070437</v>
      </c>
      <c r="L483" s="13">
        <f t="shared" si="86"/>
        <v>0.013629935177421218</v>
      </c>
      <c r="N483">
        <v>4368.55</v>
      </c>
      <c r="O483">
        <f t="shared" si="92"/>
        <v>-0.0072492585985523385</v>
      </c>
      <c r="P483">
        <f t="shared" si="93"/>
        <v>0.00022357952346956246</v>
      </c>
      <c r="Q483" s="13">
        <f t="shared" si="87"/>
        <v>0.014952575813871083</v>
      </c>
      <c r="S483">
        <v>12778.71</v>
      </c>
      <c r="T483">
        <f t="shared" si="94"/>
        <v>0.008895440090193798</v>
      </c>
      <c r="U483">
        <f t="shared" si="95"/>
        <v>0.00018209131235491033</v>
      </c>
      <c r="V483" s="13">
        <f t="shared" si="88"/>
        <v>0.013494121399887817</v>
      </c>
    </row>
    <row r="484" spans="2:22" ht="15">
      <c r="B484" s="2">
        <v>482</v>
      </c>
      <c r="C484" s="1">
        <v>39687</v>
      </c>
      <c r="D484">
        <v>11502.51</v>
      </c>
      <c r="E484">
        <f t="shared" si="84"/>
        <v>0.007854290813791747</v>
      </c>
      <c r="F484">
        <f t="shared" si="89"/>
        <v>0.00019795172890006406</v>
      </c>
      <c r="G484" s="13">
        <f t="shared" si="85"/>
        <v>0.01406953193606895</v>
      </c>
      <c r="I484">
        <v>5528.1</v>
      </c>
      <c r="J484">
        <f t="shared" si="90"/>
        <v>0.010492258760304997</v>
      </c>
      <c r="K484">
        <f t="shared" si="91"/>
        <v>0.00017703960044532585</v>
      </c>
      <c r="L484" s="13">
        <f t="shared" si="86"/>
        <v>0.013305622888287712</v>
      </c>
      <c r="N484">
        <v>4373.08</v>
      </c>
      <c r="O484">
        <f t="shared" si="92"/>
        <v>0.0010369573428253643</v>
      </c>
      <c r="P484">
        <f t="shared" si="93"/>
        <v>0.0002133178570751098</v>
      </c>
      <c r="Q484" s="13">
        <f t="shared" si="87"/>
        <v>0.014605405063712194</v>
      </c>
      <c r="S484">
        <v>12752.96</v>
      </c>
      <c r="T484">
        <f t="shared" si="94"/>
        <v>-0.002015070378778453</v>
      </c>
      <c r="U484">
        <f t="shared" si="95"/>
        <v>0.00017591356487750933</v>
      </c>
      <c r="V484" s="13">
        <f t="shared" si="88"/>
        <v>0.01326324111510868</v>
      </c>
    </row>
    <row r="485" spans="2:22" ht="15">
      <c r="B485" s="2">
        <v>483</v>
      </c>
      <c r="C485" s="1">
        <v>39688</v>
      </c>
      <c r="D485">
        <v>11715.18</v>
      </c>
      <c r="E485">
        <f t="shared" si="84"/>
        <v>0.018489008051286202</v>
      </c>
      <c r="F485">
        <f t="shared" si="89"/>
        <v>0.00018977601821731704</v>
      </c>
      <c r="G485" s="13">
        <f t="shared" si="85"/>
        <v>0.013775921683042374</v>
      </c>
      <c r="I485">
        <v>5601.2</v>
      </c>
      <c r="J485">
        <f t="shared" si="90"/>
        <v>0.013223349794685235</v>
      </c>
      <c r="K485">
        <f t="shared" si="91"/>
        <v>0.0001730224740521981</v>
      </c>
      <c r="L485" s="13">
        <f t="shared" si="86"/>
        <v>0.013153800745495504</v>
      </c>
      <c r="N485">
        <v>4461.49</v>
      </c>
      <c r="O485">
        <f t="shared" si="92"/>
        <v>0.020216872318823312</v>
      </c>
      <c r="P485">
        <f t="shared" si="93"/>
        <v>0.00020058330248245358</v>
      </c>
      <c r="Q485" s="13">
        <f t="shared" si="87"/>
        <v>0.014162743465955089</v>
      </c>
      <c r="S485">
        <v>12768.25</v>
      </c>
      <c r="T485">
        <f t="shared" si="94"/>
        <v>0.0011989373447419951</v>
      </c>
      <c r="U485">
        <f t="shared" si="95"/>
        <v>0.0001656023815027446</v>
      </c>
      <c r="V485" s="13">
        <f t="shared" si="88"/>
        <v>0.01286865888516533</v>
      </c>
    </row>
    <row r="486" spans="2:22" ht="15">
      <c r="B486" s="2">
        <v>484</v>
      </c>
      <c r="C486" s="1">
        <v>39689</v>
      </c>
      <c r="D486">
        <v>11543.55</v>
      </c>
      <c r="E486">
        <f t="shared" si="84"/>
        <v>-0.014650223043948194</v>
      </c>
      <c r="F486">
        <f t="shared" si="89"/>
        <v>0.0001989000622475096</v>
      </c>
      <c r="G486" s="13">
        <f t="shared" si="85"/>
        <v>0.014103193335110654</v>
      </c>
      <c r="I486">
        <v>5636.6</v>
      </c>
      <c r="J486">
        <f t="shared" si="90"/>
        <v>0.006320074269799426</v>
      </c>
      <c r="K486">
        <f t="shared" si="91"/>
        <v>0.00017313254439662234</v>
      </c>
      <c r="L486" s="13">
        <f t="shared" si="86"/>
        <v>0.013157984055189547</v>
      </c>
      <c r="N486">
        <v>4482.6</v>
      </c>
      <c r="O486">
        <f t="shared" si="92"/>
        <v>0.0047316031191374595</v>
      </c>
      <c r="P486">
        <f t="shared" si="93"/>
        <v>0.00021307161991484264</v>
      </c>
      <c r="Q486" s="13">
        <f t="shared" si="87"/>
        <v>0.014596972970956775</v>
      </c>
      <c r="S486">
        <v>13072.87</v>
      </c>
      <c r="T486">
        <f t="shared" si="94"/>
        <v>0.02385761556987064</v>
      </c>
      <c r="U486">
        <f t="shared" si="95"/>
        <v>0.00015575248565797694</v>
      </c>
      <c r="V486" s="13">
        <f t="shared" si="88"/>
        <v>0.012480083559735365</v>
      </c>
    </row>
    <row r="487" spans="2:22" ht="15">
      <c r="B487" s="2">
        <v>485</v>
      </c>
      <c r="C487" s="1">
        <v>39693</v>
      </c>
      <c r="D487">
        <v>11516.92</v>
      </c>
      <c r="E487">
        <f t="shared" si="84"/>
        <v>-0.0023069159833845913</v>
      </c>
      <c r="F487">
        <f t="shared" si="89"/>
        <v>0.00019984380062690487</v>
      </c>
      <c r="G487" s="13">
        <f t="shared" si="85"/>
        <v>0.014136612063252809</v>
      </c>
      <c r="I487">
        <v>5620.7</v>
      </c>
      <c r="J487">
        <f t="shared" si="90"/>
        <v>-0.002820849448249041</v>
      </c>
      <c r="K487">
        <f t="shared" si="91"/>
        <v>0.00016514119205937185</v>
      </c>
      <c r="L487" s="13">
        <f t="shared" si="86"/>
        <v>0.012850727296903154</v>
      </c>
      <c r="N487">
        <v>4539.07</v>
      </c>
      <c r="O487">
        <f t="shared" si="92"/>
        <v>0.012597599607370575</v>
      </c>
      <c r="P487">
        <f t="shared" si="93"/>
        <v>0.00020163060680457393</v>
      </c>
      <c r="Q487" s="13">
        <f t="shared" si="87"/>
        <v>0.01419966924983022</v>
      </c>
      <c r="S487">
        <v>12609.47</v>
      </c>
      <c r="T487">
        <f t="shared" si="94"/>
        <v>-0.035447457214827456</v>
      </c>
      <c r="U487">
        <f t="shared" si="95"/>
        <v>0.0001805584857592824</v>
      </c>
      <c r="V487" s="13">
        <f t="shared" si="88"/>
        <v>0.013437205280834344</v>
      </c>
    </row>
    <row r="488" spans="2:22" ht="15">
      <c r="B488" s="2">
        <v>486</v>
      </c>
      <c r="C488" s="1">
        <v>39694</v>
      </c>
      <c r="D488">
        <v>11532.88</v>
      </c>
      <c r="E488">
        <f t="shared" si="84"/>
        <v>0.001385787172264731</v>
      </c>
      <c r="F488">
        <f t="shared" si="89"/>
        <v>0.00018817248427055428</v>
      </c>
      <c r="G488" s="13">
        <f t="shared" si="85"/>
        <v>0.013717597612940623</v>
      </c>
      <c r="I488">
        <v>5499.7</v>
      </c>
      <c r="J488">
        <f t="shared" si="90"/>
        <v>-0.02152756774067287</v>
      </c>
      <c r="K488">
        <f t="shared" si="91"/>
        <v>0.00015571015203239076</v>
      </c>
      <c r="L488" s="13">
        <f t="shared" si="86"/>
        <v>0.012478387397111485</v>
      </c>
      <c r="N488">
        <v>4447.13</v>
      </c>
      <c r="O488">
        <f t="shared" si="92"/>
        <v>-0.02025525052488717</v>
      </c>
      <c r="P488">
        <f t="shared" si="93"/>
        <v>0.00019905474134835688</v>
      </c>
      <c r="Q488" s="13">
        <f t="shared" si="87"/>
        <v>0.014108676101901158</v>
      </c>
      <c r="S488">
        <v>12689.59</v>
      </c>
      <c r="T488">
        <f t="shared" si="94"/>
        <v>0.0063539546071326395</v>
      </c>
      <c r="U488">
        <f t="shared" si="95"/>
        <v>0.00024511630999354687</v>
      </c>
      <c r="V488" s="13">
        <f t="shared" si="88"/>
        <v>0.015656190788105095</v>
      </c>
    </row>
    <row r="489" spans="2:22" ht="15">
      <c r="B489" s="2">
        <v>487</v>
      </c>
      <c r="C489" s="1">
        <v>39695</v>
      </c>
      <c r="D489">
        <v>11188.23</v>
      </c>
      <c r="E489">
        <f t="shared" si="84"/>
        <v>-0.02988412261291192</v>
      </c>
      <c r="F489">
        <f t="shared" si="89"/>
        <v>0.00017699735957952983</v>
      </c>
      <c r="G489" s="13">
        <f t="shared" si="85"/>
        <v>0.013304035462202055</v>
      </c>
      <c r="I489">
        <v>5362.1</v>
      </c>
      <c r="J489">
        <f t="shared" si="90"/>
        <v>-0.025019546520719214</v>
      </c>
      <c r="K489">
        <f t="shared" si="91"/>
        <v>0.0001741737132802029</v>
      </c>
      <c r="L489" s="13">
        <f t="shared" si="86"/>
        <v>0.013197488900552366</v>
      </c>
      <c r="N489">
        <v>4304.01</v>
      </c>
      <c r="O489">
        <f t="shared" si="92"/>
        <v>-0.032182553691931626</v>
      </c>
      <c r="P489">
        <f t="shared" si="93"/>
        <v>0.000211727967297012</v>
      </c>
      <c r="Q489" s="13">
        <f t="shared" si="87"/>
        <v>0.014550875138527306</v>
      </c>
      <c r="S489">
        <v>12557.66</v>
      </c>
      <c r="T489">
        <f t="shared" si="94"/>
        <v>-0.010396711004847303</v>
      </c>
      <c r="U489">
        <f t="shared" si="95"/>
        <v>0.00023283169574290417</v>
      </c>
      <c r="V489" s="13">
        <f t="shared" si="88"/>
        <v>0.01525882353731454</v>
      </c>
    </row>
    <row r="490" spans="2:22" ht="15">
      <c r="B490" s="2">
        <v>488</v>
      </c>
      <c r="C490" s="1">
        <v>39696</v>
      </c>
      <c r="D490">
        <v>11220.96</v>
      </c>
      <c r="E490">
        <f t="shared" si="84"/>
        <v>0.002925395706023166</v>
      </c>
      <c r="F490">
        <f t="shared" si="89"/>
        <v>0.0002199611650653713</v>
      </c>
      <c r="G490" s="13">
        <f t="shared" si="85"/>
        <v>0.014831087791034456</v>
      </c>
      <c r="I490">
        <v>5240.7</v>
      </c>
      <c r="J490">
        <f t="shared" si="90"/>
        <v>-0.02264038343186448</v>
      </c>
      <c r="K490">
        <f t="shared" si="91"/>
        <v>0.0002012819529695367</v>
      </c>
      <c r="L490" s="13">
        <f t="shared" si="86"/>
        <v>0.014187387108609418</v>
      </c>
      <c r="N490">
        <v>4196.66</v>
      </c>
      <c r="O490">
        <f t="shared" si="92"/>
        <v>-0.024941856547731154</v>
      </c>
      <c r="P490">
        <f t="shared" si="93"/>
        <v>0.000261167294987235</v>
      </c>
      <c r="Q490" s="13">
        <f t="shared" si="87"/>
        <v>0.016160671241852394</v>
      </c>
      <c r="S490">
        <v>12212.23</v>
      </c>
      <c r="T490">
        <f t="shared" si="94"/>
        <v>-0.02750751334245395</v>
      </c>
      <c r="U490">
        <f t="shared" si="95"/>
        <v>0.0002253472899814287</v>
      </c>
      <c r="V490" s="13">
        <f t="shared" si="88"/>
        <v>0.015011571869109133</v>
      </c>
    </row>
    <row r="491" spans="2:22" ht="15">
      <c r="B491" s="2">
        <v>489</v>
      </c>
      <c r="C491" s="1">
        <v>39699</v>
      </c>
      <c r="D491">
        <v>11510.74</v>
      </c>
      <c r="E491">
        <f t="shared" si="84"/>
        <v>0.025824884858336603</v>
      </c>
      <c r="F491">
        <f t="shared" si="89"/>
        <v>0.00020727697156365814</v>
      </c>
      <c r="G491" s="13">
        <f t="shared" si="85"/>
        <v>0.014397116779538121</v>
      </c>
      <c r="I491">
        <v>5446.3</v>
      </c>
      <c r="J491">
        <f t="shared" si="90"/>
        <v>0.039231400385444766</v>
      </c>
      <c r="K491">
        <f t="shared" si="91"/>
        <v>0.00021996025350787515</v>
      </c>
      <c r="L491" s="13">
        <f t="shared" si="86"/>
        <v>0.014831057059693188</v>
      </c>
      <c r="N491">
        <v>4340.18</v>
      </c>
      <c r="O491">
        <f t="shared" si="92"/>
        <v>0.03419862462053167</v>
      </c>
      <c r="P491">
        <f t="shared" si="93"/>
        <v>0.0002828230297708569</v>
      </c>
      <c r="Q491" s="13">
        <f t="shared" si="87"/>
        <v>0.016817343124609693</v>
      </c>
      <c r="S491">
        <v>12624.46</v>
      </c>
      <c r="T491">
        <f t="shared" si="94"/>
        <v>0.033755505751201835</v>
      </c>
      <c r="U491">
        <f t="shared" si="95"/>
        <v>0.0002572262499996599</v>
      </c>
      <c r="V491" s="13">
        <f t="shared" si="88"/>
        <v>0.016038274533117954</v>
      </c>
    </row>
    <row r="492" spans="2:22" ht="15">
      <c r="B492" s="2">
        <v>490</v>
      </c>
      <c r="C492" s="1">
        <v>39700</v>
      </c>
      <c r="D492">
        <v>11230.73</v>
      </c>
      <c r="E492">
        <f t="shared" si="84"/>
        <v>-0.024325977304673743</v>
      </c>
      <c r="F492">
        <f t="shared" si="89"/>
        <v>0.00023485583394661927</v>
      </c>
      <c r="G492" s="13">
        <f t="shared" si="85"/>
        <v>0.015325006817180188</v>
      </c>
      <c r="I492">
        <v>5415.6</v>
      </c>
      <c r="J492">
        <f t="shared" si="90"/>
        <v>-0.005636854378201681</v>
      </c>
      <c r="K492">
        <f t="shared" si="91"/>
        <v>0.0002991088048695873</v>
      </c>
      <c r="L492" s="13">
        <f t="shared" si="86"/>
        <v>0.01729476235366035</v>
      </c>
      <c r="N492">
        <v>4293.34</v>
      </c>
      <c r="O492">
        <f t="shared" si="92"/>
        <v>-0.010792179126211388</v>
      </c>
      <c r="P492">
        <f t="shared" si="93"/>
        <v>0.00033602640354076765</v>
      </c>
      <c r="Q492" s="13">
        <f t="shared" si="87"/>
        <v>0.01833102298129506</v>
      </c>
      <c r="S492">
        <v>12400.65</v>
      </c>
      <c r="T492">
        <f t="shared" si="94"/>
        <v>-0.017728283031511805</v>
      </c>
      <c r="U492">
        <f t="shared" si="95"/>
        <v>0.0003101587251108456</v>
      </c>
      <c r="V492" s="13">
        <f t="shared" si="88"/>
        <v>0.01761132377508419</v>
      </c>
    </row>
    <row r="493" spans="2:22" ht="15">
      <c r="B493" s="2">
        <v>491</v>
      </c>
      <c r="C493" s="1">
        <v>39701</v>
      </c>
      <c r="D493">
        <v>11268.92</v>
      </c>
      <c r="E493">
        <f t="shared" si="84"/>
        <v>0.0034004913304834603</v>
      </c>
      <c r="F493">
        <f t="shared" si="89"/>
        <v>0.00025626967421947224</v>
      </c>
      <c r="G493" s="13">
        <f t="shared" si="85"/>
        <v>0.016008425101160708</v>
      </c>
      <c r="I493">
        <v>5366.2</v>
      </c>
      <c r="J493">
        <f t="shared" si="90"/>
        <v>-0.009121796292193025</v>
      </c>
      <c r="K493">
        <f t="shared" si="91"/>
        <v>0.0002830687242142751</v>
      </c>
      <c r="L493" s="13">
        <f t="shared" si="86"/>
        <v>0.016824646332516922</v>
      </c>
      <c r="N493">
        <v>4283.66</v>
      </c>
      <c r="O493">
        <f t="shared" si="92"/>
        <v>-0.0022546548840763347</v>
      </c>
      <c r="P493">
        <f t="shared" si="93"/>
        <v>0.00032285308714585553</v>
      </c>
      <c r="Q493" s="13">
        <f t="shared" si="87"/>
        <v>0.017968113065813435</v>
      </c>
      <c r="S493">
        <v>12346.63</v>
      </c>
      <c r="T493">
        <f t="shared" si="94"/>
        <v>-0.004356223262490308</v>
      </c>
      <c r="U493">
        <f t="shared" si="95"/>
        <v>0.00031040672275891825</v>
      </c>
      <c r="V493" s="13">
        <f t="shared" si="88"/>
        <v>0.017618363225876524</v>
      </c>
    </row>
    <row r="494" spans="2:22" ht="15">
      <c r="B494" s="2">
        <v>492</v>
      </c>
      <c r="C494" s="1">
        <v>39702</v>
      </c>
      <c r="D494">
        <v>11433.71</v>
      </c>
      <c r="E494">
        <f t="shared" si="84"/>
        <v>0.01462340667961074</v>
      </c>
      <c r="F494">
        <f t="shared" si="89"/>
        <v>0.00024158729424362548</v>
      </c>
      <c r="G494" s="13">
        <f t="shared" si="85"/>
        <v>0.015543078660407836</v>
      </c>
      <c r="I494">
        <v>5318.4</v>
      </c>
      <c r="J494">
        <f t="shared" si="90"/>
        <v>-0.008907606872647345</v>
      </c>
      <c r="K494">
        <f t="shared" si="91"/>
        <v>0.0002710770308171946</v>
      </c>
      <c r="L494" s="13">
        <f t="shared" si="86"/>
        <v>0.016464417111370647</v>
      </c>
      <c r="N494">
        <v>4249.07</v>
      </c>
      <c r="O494">
        <f t="shared" si="92"/>
        <v>-0.008074870554619215</v>
      </c>
      <c r="P494">
        <f t="shared" si="93"/>
        <v>0.0003037869100358815</v>
      </c>
      <c r="Q494" s="13">
        <f t="shared" si="87"/>
        <v>0.017429483929132312</v>
      </c>
      <c r="S494">
        <v>12102.5</v>
      </c>
      <c r="T494">
        <f t="shared" si="94"/>
        <v>-0.019773006885279564</v>
      </c>
      <c r="U494">
        <f t="shared" si="95"/>
        <v>0.00029292092026014284</v>
      </c>
      <c r="V494" s="13">
        <f t="shared" si="88"/>
        <v>0.017114932668875527</v>
      </c>
    </row>
    <row r="495" spans="2:22" ht="15">
      <c r="B495" s="2">
        <v>493</v>
      </c>
      <c r="C495" s="1">
        <v>39703</v>
      </c>
      <c r="D495">
        <v>11421.99</v>
      </c>
      <c r="E495">
        <f t="shared" si="84"/>
        <v>-0.0010250391167870574</v>
      </c>
      <c r="F495">
        <f t="shared" si="89"/>
        <v>0.000239922697964045</v>
      </c>
      <c r="G495" s="13">
        <f t="shared" si="85"/>
        <v>0.015489438271417237</v>
      </c>
      <c r="I495">
        <v>5416.7</v>
      </c>
      <c r="J495">
        <f t="shared" si="90"/>
        <v>0.018483002406738905</v>
      </c>
      <c r="K495">
        <f t="shared" si="91"/>
        <v>0.000259573136580021</v>
      </c>
      <c r="L495" s="13">
        <f t="shared" si="86"/>
        <v>0.016111273586530053</v>
      </c>
      <c r="N495">
        <v>4332.66</v>
      </c>
      <c r="O495">
        <f t="shared" si="92"/>
        <v>0.019672540108776778</v>
      </c>
      <c r="P495">
        <f t="shared" si="93"/>
        <v>0.00028947190750216003</v>
      </c>
      <c r="Q495" s="13">
        <f t="shared" si="87"/>
        <v>0.017013873971031997</v>
      </c>
      <c r="S495">
        <v>12214.76</v>
      </c>
      <c r="T495">
        <f t="shared" si="94"/>
        <v>0.009275769469117968</v>
      </c>
      <c r="U495">
        <f t="shared" si="95"/>
        <v>0.000298803973121653</v>
      </c>
      <c r="V495" s="13">
        <f t="shared" si="88"/>
        <v>0.017285947272905035</v>
      </c>
    </row>
    <row r="496" spans="2:22" ht="15">
      <c r="B496" s="2">
        <v>494</v>
      </c>
      <c r="C496" s="1">
        <v>39707</v>
      </c>
      <c r="D496">
        <v>11059.02</v>
      </c>
      <c r="E496">
        <f t="shared" si="84"/>
        <v>-0.03177817525667588</v>
      </c>
      <c r="F496">
        <f t="shared" si="89"/>
        <v>0.00022559037839765892</v>
      </c>
      <c r="G496" s="13">
        <f t="shared" si="85"/>
        <v>0.015019666387695132</v>
      </c>
      <c r="I496">
        <v>5025.6</v>
      </c>
      <c r="J496">
        <f t="shared" si="90"/>
        <v>-0.07220263259918391</v>
      </c>
      <c r="K496">
        <f t="shared" si="91"/>
        <v>0.0002644960310632707</v>
      </c>
      <c r="L496" s="13">
        <f t="shared" si="86"/>
        <v>0.016263333946742613</v>
      </c>
      <c r="N496">
        <v>4087.4</v>
      </c>
      <c r="O496">
        <f t="shared" si="92"/>
        <v>-0.05660725743538606</v>
      </c>
      <c r="P496">
        <f t="shared" si="93"/>
        <v>0.0002953241231119163</v>
      </c>
      <c r="Q496" s="13">
        <f t="shared" si="87"/>
        <v>0.017184997035551573</v>
      </c>
      <c r="S496">
        <v>11609.72</v>
      </c>
      <c r="T496">
        <f t="shared" si="94"/>
        <v>-0.0495335151898196</v>
      </c>
      <c r="U496">
        <f t="shared" si="95"/>
        <v>0.00028603812868900706</v>
      </c>
      <c r="V496" s="13">
        <f t="shared" si="88"/>
        <v>0.016912661786040867</v>
      </c>
    </row>
    <row r="497" spans="2:22" ht="15">
      <c r="B497" s="2">
        <v>495</v>
      </c>
      <c r="C497" s="1">
        <v>39708</v>
      </c>
      <c r="D497">
        <v>10609.66</v>
      </c>
      <c r="E497">
        <f t="shared" si="84"/>
        <v>-0.04063289513899067</v>
      </c>
      <c r="F497">
        <f t="shared" si="89"/>
        <v>0.00027264610105243983</v>
      </c>
      <c r="G497" s="13">
        <f t="shared" si="85"/>
        <v>0.016511998699504548</v>
      </c>
      <c r="I497">
        <v>4912.4</v>
      </c>
      <c r="J497">
        <f t="shared" si="90"/>
        <v>-0.022524673670805618</v>
      </c>
      <c r="K497">
        <f t="shared" si="91"/>
        <v>0.0005614194784546388</v>
      </c>
      <c r="L497" s="13">
        <f t="shared" si="86"/>
        <v>0.02369429210705901</v>
      </c>
      <c r="N497">
        <v>4000.11</v>
      </c>
      <c r="O497">
        <f t="shared" si="92"/>
        <v>-0.021355874149826287</v>
      </c>
      <c r="P497">
        <f t="shared" si="93"/>
        <v>0.0004698675713865657</v>
      </c>
      <c r="Q497" s="13">
        <f t="shared" si="87"/>
        <v>0.02167642893528742</v>
      </c>
      <c r="S497">
        <v>11749.79</v>
      </c>
      <c r="T497">
        <f t="shared" si="94"/>
        <v>0.012064890453861207</v>
      </c>
      <c r="U497">
        <f t="shared" si="95"/>
        <v>0.00041608998859127207</v>
      </c>
      <c r="V497" s="13">
        <f t="shared" si="88"/>
        <v>0.020398283961923662</v>
      </c>
    </row>
    <row r="498" spans="2:22" ht="15">
      <c r="B498" s="2">
        <v>496</v>
      </c>
      <c r="C498" s="1">
        <v>39709</v>
      </c>
      <c r="D498">
        <v>11019.69</v>
      </c>
      <c r="E498">
        <f t="shared" si="84"/>
        <v>0.038646855789912275</v>
      </c>
      <c r="F498">
        <f t="shared" si="89"/>
        <v>0.00035534926503186617</v>
      </c>
      <c r="G498" s="13">
        <f t="shared" si="85"/>
        <v>0.018850709934425974</v>
      </c>
      <c r="I498">
        <v>4880</v>
      </c>
      <c r="J498">
        <f t="shared" si="90"/>
        <v>-0.00659555410797159</v>
      </c>
      <c r="K498">
        <f t="shared" si="91"/>
        <v>0.0005581759651859375</v>
      </c>
      <c r="L498" s="13">
        <f t="shared" si="86"/>
        <v>0.02362574792860403</v>
      </c>
      <c r="N498">
        <v>3957.86</v>
      </c>
      <c r="O498">
        <f t="shared" si="92"/>
        <v>-0.010562209539237671</v>
      </c>
      <c r="P498">
        <f t="shared" si="93"/>
        <v>0.0004690399187455649</v>
      </c>
      <c r="Q498" s="13">
        <f t="shared" si="87"/>
        <v>0.021657329446299813</v>
      </c>
      <c r="S498">
        <v>11489.3</v>
      </c>
      <c r="T498">
        <f t="shared" si="94"/>
        <v>-0.02216975792758863</v>
      </c>
      <c r="U498">
        <f t="shared" si="95"/>
        <v>0.000399858284175616</v>
      </c>
      <c r="V498" s="13">
        <f t="shared" si="88"/>
        <v>0.019996456790532066</v>
      </c>
    </row>
    <row r="499" spans="2:22" ht="15">
      <c r="B499" s="2">
        <v>497</v>
      </c>
      <c r="C499" s="1">
        <v>39710</v>
      </c>
      <c r="D499">
        <v>11388.44</v>
      </c>
      <c r="E499">
        <f t="shared" si="84"/>
        <v>0.03346282880915888</v>
      </c>
      <c r="F499">
        <f t="shared" si="89"/>
        <v>0.0004236430768767308</v>
      </c>
      <c r="G499" s="13">
        <f t="shared" si="85"/>
        <v>0.020582591597676198</v>
      </c>
      <c r="I499">
        <v>5311.3</v>
      </c>
      <c r="J499">
        <f t="shared" si="90"/>
        <v>0.08838114754098364</v>
      </c>
      <c r="K499">
        <f t="shared" si="91"/>
        <v>0.0005272954873142521</v>
      </c>
      <c r="L499" s="13">
        <f t="shared" si="86"/>
        <v>0.022962915479404006</v>
      </c>
      <c r="N499">
        <v>4324.87</v>
      </c>
      <c r="O499">
        <f t="shared" si="92"/>
        <v>0.09272940427402682</v>
      </c>
      <c r="P499">
        <f t="shared" si="93"/>
        <v>0.0004475911398418768</v>
      </c>
      <c r="Q499" s="13">
        <f t="shared" si="87"/>
        <v>0.021156349870473327</v>
      </c>
      <c r="S499">
        <v>11920.86</v>
      </c>
      <c r="T499">
        <f t="shared" si="94"/>
        <v>0.03756190542504777</v>
      </c>
      <c r="U499">
        <f t="shared" si="95"/>
        <v>0.00040535667711915176</v>
      </c>
      <c r="V499" s="13">
        <f t="shared" si="88"/>
        <v>0.02013347156153533</v>
      </c>
    </row>
    <row r="500" spans="2:22" ht="15">
      <c r="B500" s="2">
        <v>498</v>
      </c>
      <c r="C500" s="1">
        <v>39713</v>
      </c>
      <c r="D500">
        <v>11015.69</v>
      </c>
      <c r="E500">
        <f t="shared" si="84"/>
        <v>-0.03273055835566592</v>
      </c>
      <c r="F500">
        <f t="shared" si="89"/>
        <v>0.0004654101469787914</v>
      </c>
      <c r="G500" s="13">
        <f t="shared" si="85"/>
        <v>0.021573366612070342</v>
      </c>
      <c r="I500">
        <v>5236.3</v>
      </c>
      <c r="J500">
        <f t="shared" si="90"/>
        <v>-0.014120836706644324</v>
      </c>
      <c r="K500">
        <f t="shared" si="91"/>
        <v>0.0009643313925150645</v>
      </c>
      <c r="L500" s="13">
        <f t="shared" si="86"/>
        <v>0.031053685651063458</v>
      </c>
      <c r="N500">
        <v>4223.51</v>
      </c>
      <c r="O500">
        <f t="shared" si="92"/>
        <v>-0.023436542601280426</v>
      </c>
      <c r="P500">
        <f t="shared" si="93"/>
        <v>0.0009366602164723188</v>
      </c>
      <c r="Q500" s="13">
        <f t="shared" si="87"/>
        <v>0.030604905104775586</v>
      </c>
      <c r="S500">
        <v>12090.59</v>
      </c>
      <c r="T500">
        <f t="shared" si="94"/>
        <v>0.014238066716663023</v>
      </c>
      <c r="U500">
        <f t="shared" si="95"/>
        <v>0.0004656890808416167</v>
      </c>
      <c r="V500" s="13">
        <f t="shared" si="88"/>
        <v>0.021579830417350752</v>
      </c>
    </row>
    <row r="501" spans="2:22" ht="15">
      <c r="B501" s="2">
        <v>499</v>
      </c>
      <c r="C501" s="1">
        <v>39715</v>
      </c>
      <c r="D501">
        <v>10825.17</v>
      </c>
      <c r="E501">
        <f t="shared" si="84"/>
        <v>-0.01729533056939696</v>
      </c>
      <c r="F501">
        <f t="shared" si="89"/>
        <v>0.0005017629051764831</v>
      </c>
      <c r="G501" s="13">
        <f t="shared" si="85"/>
        <v>0.02240006484759549</v>
      </c>
      <c r="I501">
        <v>5095.6</v>
      </c>
      <c r="J501">
        <f t="shared" si="90"/>
        <v>-0.026870118213242138</v>
      </c>
      <c r="K501">
        <f t="shared" si="91"/>
        <v>0.0009184353907219034</v>
      </c>
      <c r="L501" s="13">
        <f t="shared" si="86"/>
        <v>0.03030569898091617</v>
      </c>
      <c r="N501">
        <v>4114.54</v>
      </c>
      <c r="O501">
        <f t="shared" si="92"/>
        <v>-0.025800814961962976</v>
      </c>
      <c r="P501">
        <f t="shared" si="93"/>
        <v>0.0009134168952300776</v>
      </c>
      <c r="Q501" s="13">
        <f t="shared" si="87"/>
        <v>0.030222787681318836</v>
      </c>
      <c r="S501">
        <v>12115.03</v>
      </c>
      <c r="T501">
        <f t="shared" si="94"/>
        <v>0.002021406730358114</v>
      </c>
      <c r="U501">
        <f t="shared" si="95"/>
        <v>0.0004499110886208085</v>
      </c>
      <c r="V501" s="13">
        <f t="shared" si="88"/>
        <v>0.021211107670765533</v>
      </c>
    </row>
    <row r="502" spans="2:22" ht="15">
      <c r="B502" s="2">
        <v>500</v>
      </c>
      <c r="C502" s="1">
        <v>39716</v>
      </c>
      <c r="D502">
        <v>11022.06</v>
      </c>
      <c r="E502">
        <f t="shared" si="84"/>
        <v>0.01818816702185734</v>
      </c>
      <c r="F502">
        <f t="shared" si="89"/>
        <v>0.0004896048384361772</v>
      </c>
      <c r="G502" s="13">
        <f t="shared" si="85"/>
        <v>0.022127016031001045</v>
      </c>
      <c r="I502">
        <v>5197</v>
      </c>
      <c r="J502">
        <f t="shared" si="90"/>
        <v>0.01989952115550664</v>
      </c>
      <c r="K502">
        <f t="shared" si="91"/>
        <v>0.0009066494624462056</v>
      </c>
      <c r="L502" s="13">
        <f t="shared" si="86"/>
        <v>0.03011062042612549</v>
      </c>
      <c r="N502">
        <v>4226.81</v>
      </c>
      <c r="O502">
        <f t="shared" si="92"/>
        <v>0.027286160785895977</v>
      </c>
      <c r="P502">
        <f t="shared" si="93"/>
        <v>0.00089855280467836</v>
      </c>
      <c r="Q502" s="13">
        <f t="shared" si="87"/>
        <v>0.02997587037399181</v>
      </c>
      <c r="S502">
        <v>12006.53</v>
      </c>
      <c r="T502">
        <f t="shared" si="94"/>
        <v>-0.00895581769091781</v>
      </c>
      <c r="U502">
        <f t="shared" si="95"/>
        <v>0.0004231615884137322</v>
      </c>
      <c r="V502" s="13">
        <f t="shared" si="88"/>
        <v>0.02057089177487773</v>
      </c>
    </row>
    <row r="503" spans="2:22" ht="15">
      <c r="B503" s="2">
        <v>501</v>
      </c>
      <c r="F503">
        <f t="shared" si="89"/>
        <v>0.0004800771133069053</v>
      </c>
      <c r="G503" s="13">
        <f t="shared" si="85"/>
        <v>0.02191066209193381</v>
      </c>
      <c r="K503">
        <f>$A$2*K502+(1-$A$2)*J502*J502</f>
        <v>0.0008760099512325406</v>
      </c>
      <c r="L503" s="13">
        <f>SQRT(K503)</f>
        <v>0.02959746528391478</v>
      </c>
      <c r="P503">
        <f>$A$2*P502+(1-$A$2)*O502*O502</f>
        <v>0.0008893117106236845</v>
      </c>
      <c r="Q503" s="13">
        <f>SQRT(P503)</f>
        <v>0.029821329793013666</v>
      </c>
      <c r="U503">
        <f>$A$2*U502+(1-$A$2)*T502*T502</f>
        <v>0.0004025842933396856</v>
      </c>
      <c r="V503" s="13">
        <f>SQRT(U503)</f>
        <v>0.020064503316546006</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510"/>
  <sheetViews>
    <sheetView zoomScalePageLayoutView="0" workbookViewId="0" topLeftCell="A1">
      <selection activeCell="I1" sqref="I1:I16384"/>
    </sheetView>
  </sheetViews>
  <sheetFormatPr defaultColWidth="9.140625" defaultRowHeight="15"/>
  <cols>
    <col min="2" max="2" width="12.57421875" style="4" bestFit="1" customWidth="1"/>
    <col min="3" max="4" width="9.140625" style="4" customWidth="1"/>
    <col min="5" max="5" width="9.7109375" style="4" customWidth="1"/>
    <col min="7" max="7" width="14.421875" style="5" bestFit="1" customWidth="1"/>
    <col min="8" max="8" width="14.57421875" style="5" customWidth="1"/>
    <col min="9" max="9" width="9.28125" style="5" bestFit="1" customWidth="1"/>
    <col min="10" max="10" width="12.7109375" style="0" customWidth="1"/>
    <col min="11" max="11" width="10.57421875" style="0" customWidth="1"/>
  </cols>
  <sheetData>
    <row r="1" spans="1:15" ht="15">
      <c r="A1" t="s">
        <v>3</v>
      </c>
      <c r="B1" s="3" t="s">
        <v>1</v>
      </c>
      <c r="C1" s="3" t="s">
        <v>4</v>
      </c>
      <c r="D1" s="3" t="s">
        <v>5</v>
      </c>
      <c r="E1" s="3" t="s">
        <v>6</v>
      </c>
      <c r="G1" s="6" t="s">
        <v>7</v>
      </c>
      <c r="I1" s="5" t="s">
        <v>8</v>
      </c>
      <c r="K1" t="s">
        <v>37</v>
      </c>
      <c r="L1" t="s">
        <v>1</v>
      </c>
      <c r="M1" t="s">
        <v>4</v>
      </c>
      <c r="N1" t="s">
        <v>39</v>
      </c>
      <c r="O1" t="s">
        <v>6</v>
      </c>
    </row>
    <row r="2" spans="1:15" ht="15">
      <c r="A2">
        <f>Data!A3</f>
        <v>1</v>
      </c>
      <c r="B2" s="4">
        <f>'Data with Vol Ests'!D$502*('Data with Vol Ests'!D2+('Data with Vol Ests'!D3-'Data with Vol Ests'!D2)*('Data with Vol Ests'!G$503/'Data with Vol Ests'!G3))/'Data with Vol Ests'!D2</f>
        <v>10933.170290665852</v>
      </c>
      <c r="C2" s="4">
        <f>'Data with Vol Ests'!I$502*('Data with Vol Ests'!I2+('Data with Vol Ests'!I3-'Data with Vol Ests'!I2)*('Data with Vol Ests'!L$503/'Data with Vol Ests'!L3))/'Data with Vol Ests'!I2</f>
        <v>5175.031595706642</v>
      </c>
      <c r="D2" s="4">
        <f>'Data with Vol Ests'!N$502*('Data with Vol Ests'!N2+('Data with Vol Ests'!N3-'Data with Vol Ests'!N2)*('Data with Vol Ests'!Q$503/'Data with Vol Ests'!Q3))/'Data with Vol Ests'!N2</f>
        <v>4248.824550912971</v>
      </c>
      <c r="E2" s="4">
        <f>'Data with Vol Ests'!S$502*('Data with Vol Ests'!S2+('Data with Vol Ests'!S3-'Data with Vol Ests'!S2)*('Data with Vol Ests'!V$503/'Data with Vol Ests'!V3))/'Data with Vol Ests'!S2</f>
        <v>12342.472849834656</v>
      </c>
      <c r="G2" s="5">
        <f>$L$2*B2/Data!C$502+$M$2*C2/Data!D$502+$N$2*D2/Data!E$502+$O$2*E2/Data!F$502</f>
        <v>10016.228104108694</v>
      </c>
      <c r="I2" s="5">
        <f aca="true" t="shared" si="0" ref="I2:I65">10000-G2</f>
        <v>-16.228104108693515</v>
      </c>
      <c r="K2" t="s">
        <v>38</v>
      </c>
      <c r="L2">
        <v>4000</v>
      </c>
      <c r="M2">
        <v>3000</v>
      </c>
      <c r="N2">
        <v>1000</v>
      </c>
      <c r="O2">
        <v>2000</v>
      </c>
    </row>
    <row r="3" spans="1:9" ht="15">
      <c r="A3">
        <f>Data!A4</f>
        <v>2</v>
      </c>
      <c r="B3" s="4">
        <f>'Data with Vol Ests'!D$502*('Data with Vol Ests'!D3+('Data with Vol Ests'!D4-'Data with Vol Ests'!D3)*('Data with Vol Ests'!G$503/'Data with Vol Ests'!G4))/'Data with Vol Ests'!D3</f>
        <v>10827.063471191464</v>
      </c>
      <c r="C3" s="4">
        <f>'Data with Vol Ests'!I$502*('Data with Vol Ests'!I3+('Data with Vol Ests'!I4-'Data with Vol Ests'!I3)*('Data with Vol Ests'!L$503/'Data with Vol Ests'!L4))/'Data with Vol Ests'!I3</f>
        <v>5286.89428829772</v>
      </c>
      <c r="D3" s="4">
        <f>'Data with Vol Ests'!N$502*('Data with Vol Ests'!N3+('Data with Vol Ests'!N4-'Data with Vol Ests'!N3)*('Data with Vol Ests'!Q$503/'Data with Vol Ests'!Q4))/'Data with Vol Ests'!N3</f>
        <v>4338.309062311512</v>
      </c>
      <c r="E3" s="4">
        <f>'Data with Vol Ests'!S$502*('Data with Vol Ests'!S3+('Data with Vol Ests'!S4-'Data with Vol Ests'!S3)*('Data with Vol Ests'!V$503/'Data with Vol Ests'!V4))/'Data with Vol Ests'!S3</f>
        <v>12204.420087022992</v>
      </c>
      <c r="G3" s="5">
        <f>$L$2*B3/Data!C$502+$M$2*C3/Data!D$502+$N$2*D3/Data!E$502+$O$2*E3/Data!F$502</f>
        <v>10040.46886944657</v>
      </c>
      <c r="I3" s="5">
        <f t="shared" si="0"/>
        <v>-40.46886944656944</v>
      </c>
    </row>
    <row r="4" spans="1:9" ht="15">
      <c r="A4">
        <f>Data!A5</f>
        <v>3</v>
      </c>
      <c r="B4" s="4">
        <f>'Data with Vol Ests'!D$502*('Data with Vol Ests'!D4+('Data with Vol Ests'!D5-'Data with Vol Ests'!D4)*('Data with Vol Ests'!G$503/'Data with Vol Ests'!G5))/'Data with Vol Ests'!D4</f>
        <v>11120.408023408756</v>
      </c>
      <c r="C4" s="4">
        <f>'Data with Vol Ests'!I$502*('Data with Vol Ests'!I4+('Data with Vol Ests'!I5-'Data with Vol Ests'!I4)*('Data with Vol Ests'!L$503/'Data with Vol Ests'!L5))/'Data with Vol Ests'!I4</f>
        <v>5117.321782590172</v>
      </c>
      <c r="D4" s="4">
        <f>'Data with Vol Ests'!N$502*('Data with Vol Ests'!N4+('Data with Vol Ests'!N5-'Data with Vol Ests'!N4)*('Data with Vol Ests'!Q$503/'Data with Vol Ests'!Q5))/'Data with Vol Ests'!N4</f>
        <v>4132.71044274883</v>
      </c>
      <c r="E4" s="4">
        <f>'Data with Vol Ests'!S$502*('Data with Vol Ests'!S4+('Data with Vol Ests'!S5-'Data with Vol Ests'!S4)*('Data with Vol Ests'!V$503/'Data with Vol Ests'!V5))/'Data with Vol Ests'!S4</f>
        <v>11980.118161039789</v>
      </c>
      <c r="G4" s="5">
        <f>$L$2*B4/Data!C$502+$M$2*C4/Data!D$502+$N$2*D4/Data!E$502+$O$2*E4/Data!F$502</f>
        <v>9963.034476180866</v>
      </c>
      <c r="I4" s="5">
        <f t="shared" si="0"/>
        <v>36.96552381913352</v>
      </c>
    </row>
    <row r="5" spans="1:9" ht="15">
      <c r="A5">
        <f>Data!A6</f>
        <v>4</v>
      </c>
      <c r="B5" s="4">
        <f>'Data with Vol Ests'!D$502*('Data with Vol Ests'!D5+('Data with Vol Ests'!D6-'Data with Vol Ests'!D5)*('Data with Vol Ests'!G$503/'Data with Vol Ests'!G6))/'Data with Vol Ests'!D5</f>
        <v>10946.27605466211</v>
      </c>
      <c r="C5" s="4">
        <f>'Data with Vol Ests'!I$502*('Data with Vol Ests'!I5+('Data with Vol Ests'!I6-'Data with Vol Ests'!I5)*('Data with Vol Ests'!L$503/'Data with Vol Ests'!L6))/'Data with Vol Ests'!I5</f>
        <v>5189.705658164536</v>
      </c>
      <c r="D5" s="4">
        <f>'Data with Vol Ests'!N$502*('Data with Vol Ests'!N5+('Data with Vol Ests'!N6-'Data with Vol Ests'!N5)*('Data with Vol Ests'!Q$503/'Data with Vol Ests'!Q6))/'Data with Vol Ests'!N5</f>
        <v>4244.439005491247</v>
      </c>
      <c r="E5" s="4">
        <f>'Data with Vol Ests'!S$502*('Data with Vol Ests'!S5+('Data with Vol Ests'!S6-'Data with Vol Ests'!S5)*('Data with Vol Ests'!V$503/'Data with Vol Ests'!V6))/'Data with Vol Ests'!S5</f>
        <v>11936.544901362715</v>
      </c>
      <c r="G5" s="5">
        <f>$L$2*B5/Data!C$502+$M$2*C5/Data!D$502+$N$2*D5/Data!E$502+$O$2*E5/Data!F$502</f>
        <v>9960.799573224685</v>
      </c>
      <c r="I5" s="5">
        <f t="shared" si="0"/>
        <v>39.200426775314554</v>
      </c>
    </row>
    <row r="6" spans="1:9" ht="15">
      <c r="A6">
        <f>Data!A7</f>
        <v>5</v>
      </c>
      <c r="B6" s="4">
        <f>'Data with Vol Ests'!D$502*('Data with Vol Ests'!D6+('Data with Vol Ests'!D7-'Data with Vol Ests'!D6)*('Data with Vol Ests'!G$503/'Data with Vol Ests'!G7))/'Data with Vol Ests'!D6</f>
        <v>11043.243899734893</v>
      </c>
      <c r="C6" s="4">
        <f>'Data with Vol Ests'!I$502*('Data with Vol Ests'!I6+('Data with Vol Ests'!I7-'Data with Vol Ests'!I6)*('Data with Vol Ests'!L$503/'Data with Vol Ests'!L7))/'Data with Vol Ests'!I6</f>
        <v>5312.874257747274</v>
      </c>
      <c r="D6" s="4">
        <f>'Data with Vol Ests'!N$502*('Data with Vol Ests'!N6+('Data with Vol Ests'!N7-'Data with Vol Ests'!N6)*('Data with Vol Ests'!Q$503/'Data with Vol Ests'!Q7))/'Data with Vol Ests'!N6</f>
        <v>4352.2525387505</v>
      </c>
      <c r="E6" s="4">
        <f>'Data with Vol Ests'!S$502*('Data with Vol Ests'!S6+('Data with Vol Ests'!S7-'Data with Vol Ests'!S6)*('Data with Vol Ests'!V$503/'Data with Vol Ests'!V7))/'Data with Vol Ests'!S6</f>
        <v>12327.01432405883</v>
      </c>
      <c r="G6" s="5">
        <f>$L$2*B6/Data!C$502+$M$2*C6/Data!D$502+$N$2*D6/Data!E$502+$O$2*E6/Data!F$502</f>
        <v>10157.639773225574</v>
      </c>
      <c r="I6" s="5">
        <f t="shared" si="0"/>
        <v>-157.63977322557366</v>
      </c>
    </row>
    <row r="7" spans="1:9" ht="15">
      <c r="A7">
        <f>Data!A8</f>
        <v>6</v>
      </c>
      <c r="B7" s="4">
        <f>'Data with Vol Ests'!D$502*('Data with Vol Ests'!D7+('Data with Vol Ests'!D8-'Data with Vol Ests'!D7)*('Data with Vol Ests'!G$503/'Data with Vol Ests'!G8))/'Data with Vol Ests'!D7</f>
        <v>11315.39824046606</v>
      </c>
      <c r="C7" s="4">
        <f>'Data with Vol Ests'!I$502*('Data with Vol Ests'!I7+('Data with Vol Ests'!I8-'Data with Vol Ests'!I7)*('Data with Vol Ests'!L$503/'Data with Vol Ests'!L8))/'Data with Vol Ests'!I7</f>
        <v>5258.861759382783</v>
      </c>
      <c r="D7" s="4">
        <f>'Data with Vol Ests'!N$502*('Data with Vol Ests'!N7+('Data with Vol Ests'!N8-'Data with Vol Ests'!N7)*('Data with Vol Ests'!Q$503/'Data with Vol Ests'!Q8))/'Data with Vol Ests'!N7</f>
        <v>4364.245010121138</v>
      </c>
      <c r="E7" s="4">
        <f>'Data with Vol Ests'!S$502*('Data with Vol Ests'!S7+('Data with Vol Ests'!S8-'Data with Vol Ests'!S7)*('Data with Vol Ests'!V$503/'Data with Vol Ests'!V8))/'Data with Vol Ests'!S7</f>
        <v>11963.442963006528</v>
      </c>
      <c r="G7" s="5">
        <f>$L$2*B7/Data!C$502+$M$2*C7/Data!D$502+$N$2*D7/Data!E$502+$O$2*E7/Data!F$502</f>
        <v>10167.502838773595</v>
      </c>
      <c r="I7" s="5">
        <f t="shared" si="0"/>
        <v>-167.5028387735947</v>
      </c>
    </row>
    <row r="8" spans="1:9" ht="15">
      <c r="A8">
        <f>Data!A9</f>
        <v>7</v>
      </c>
      <c r="B8" s="4">
        <f>'Data with Vol Ests'!D$502*('Data with Vol Ests'!D8+('Data with Vol Ests'!D9-'Data with Vol Ests'!D8)*('Data with Vol Ests'!G$503/'Data with Vol Ests'!G9))/'Data with Vol Ests'!D8</f>
        <v>11231.182594186235</v>
      </c>
      <c r="C8" s="4">
        <f>'Data with Vol Ests'!I$502*('Data with Vol Ests'!I8+('Data with Vol Ests'!I9-'Data with Vol Ests'!I8)*('Data with Vol Ests'!L$503/'Data with Vol Ests'!L9))/'Data with Vol Ests'!I8</f>
        <v>5193.957610284474</v>
      </c>
      <c r="D8" s="4">
        <f>'Data with Vol Ests'!N$502*('Data with Vol Ests'!N8+('Data with Vol Ests'!N9-'Data with Vol Ests'!N8)*('Data with Vol Ests'!Q$503/'Data with Vol Ests'!Q9))/'Data with Vol Ests'!N8</f>
        <v>4270.952590212156</v>
      </c>
      <c r="E8" s="4">
        <f>'Data with Vol Ests'!S$502*('Data with Vol Ests'!S8+('Data with Vol Ests'!S9-'Data with Vol Ests'!S8)*('Data with Vol Ests'!V$503/'Data with Vol Ests'!V9))/'Data with Vol Ests'!S8</f>
        <v>12284.089390846962</v>
      </c>
      <c r="G8" s="5">
        <f>$L$2*B8/Data!C$502+$M$2*C8/Data!D$502+$N$2*D8/Data!E$502+$O$2*E8/Data!F$502</f>
        <v>10130.814358340276</v>
      </c>
      <c r="I8" s="5">
        <f t="shared" si="0"/>
        <v>-130.81435834027616</v>
      </c>
    </row>
    <row r="9" spans="1:9" ht="15">
      <c r="A9">
        <f>Data!A10</f>
        <v>8</v>
      </c>
      <c r="B9" s="4">
        <f>'Data with Vol Ests'!D$502*('Data with Vol Ests'!D9+('Data with Vol Ests'!D10-'Data with Vol Ests'!D9)*('Data with Vol Ests'!G$503/'Data with Vol Ests'!G10))/'Data with Vol Ests'!D9</f>
        <v>11038.969351040074</v>
      </c>
      <c r="C9" s="4">
        <f>'Data with Vol Ests'!I$502*('Data with Vol Ests'!I9+('Data with Vol Ests'!I10-'Data with Vol Ests'!I9)*('Data with Vol Ests'!L$503/'Data with Vol Ests'!L10))/'Data with Vol Ests'!I9</f>
        <v>5206.174480377021</v>
      </c>
      <c r="D9" s="4">
        <f>'Data with Vol Ests'!N$502*('Data with Vol Ests'!N9+('Data with Vol Ests'!N10-'Data with Vol Ests'!N9)*('Data with Vol Ests'!Q$503/'Data with Vol Ests'!Q10))/'Data with Vol Ests'!N9</f>
        <v>4242.064469653659</v>
      </c>
      <c r="E9" s="4">
        <f>'Data with Vol Ests'!S$502*('Data with Vol Ests'!S9+('Data with Vol Ests'!S10-'Data with Vol Ests'!S9)*('Data with Vol Ests'!V$503/'Data with Vol Ests'!V10))/'Data with Vol Ests'!S9</f>
        <v>11952.973288368701</v>
      </c>
      <c r="G9" s="5">
        <f>$L$2*B9/Data!C$502+$M$2*C9/Data!D$502+$N$2*D9/Data!E$502+$O$2*E9/Data!F$502</f>
        <v>10006.120288517908</v>
      </c>
      <c r="I9" s="5">
        <f t="shared" si="0"/>
        <v>-6.120288517908193</v>
      </c>
    </row>
    <row r="10" spans="1:9" ht="15">
      <c r="A10">
        <f>Data!A11</f>
        <v>9</v>
      </c>
      <c r="B10" s="4">
        <f>'Data with Vol Ests'!D$502*('Data with Vol Ests'!D10+('Data with Vol Ests'!D11-'Data with Vol Ests'!D10)*('Data with Vol Ests'!G$503/'Data with Vol Ests'!G11))/'Data with Vol Ests'!D10</f>
        <v>11125.437222518054</v>
      </c>
      <c r="C10" s="4">
        <f>'Data with Vol Ests'!I$502*('Data with Vol Ests'!I10+('Data with Vol Ests'!I11-'Data with Vol Ests'!I10)*('Data with Vol Ests'!L$503/'Data with Vol Ests'!L11))/'Data with Vol Ests'!I10</f>
        <v>5204.464936499983</v>
      </c>
      <c r="D10" s="4">
        <f>'Data with Vol Ests'!N$502*('Data with Vol Ests'!N10+('Data with Vol Ests'!N11-'Data with Vol Ests'!N10)*('Data with Vol Ests'!Q$503/'Data with Vol Ests'!Q11))/'Data with Vol Ests'!N10</f>
        <v>4207.728157767673</v>
      </c>
      <c r="E10" s="4">
        <f>'Data with Vol Ests'!S$502*('Data with Vol Ests'!S10+('Data with Vol Ests'!S11-'Data with Vol Ests'!S10)*('Data with Vol Ests'!V$503/'Data with Vol Ests'!V11))/'Data with Vol Ests'!S10</f>
        <v>12099.770301435967</v>
      </c>
      <c r="G10" s="5">
        <f>$L$2*B10/Data!C$502+$M$2*C10/Data!D$502+$N$2*D10/Data!E$502+$O$2*E10/Data!F$502</f>
        <v>10052.84277999638</v>
      </c>
      <c r="I10" s="5">
        <f t="shared" si="0"/>
        <v>-52.84277999637925</v>
      </c>
    </row>
    <row r="11" spans="1:9" ht="15">
      <c r="A11">
        <f>Data!A12</f>
        <v>10</v>
      </c>
      <c r="B11" s="4">
        <f>'Data with Vol Ests'!D$502*('Data with Vol Ests'!D11+('Data with Vol Ests'!D12-'Data with Vol Ests'!D11)*('Data with Vol Ests'!G$503/'Data with Vol Ests'!G12))/'Data with Vol Ests'!D11</f>
        <v>10939.36668798828</v>
      </c>
      <c r="C11" s="4">
        <f>'Data with Vol Ests'!I$502*('Data with Vol Ests'!I11+('Data with Vol Ests'!I12-'Data with Vol Ests'!I11)*('Data with Vol Ests'!L$503/'Data with Vol Ests'!L12))/'Data with Vol Ests'!I11</f>
        <v>5227.267011690047</v>
      </c>
      <c r="D11" s="4">
        <f>'Data with Vol Ests'!N$502*('Data with Vol Ests'!N11+('Data with Vol Ests'!N12-'Data with Vol Ests'!N11)*('Data with Vol Ests'!Q$503/'Data with Vol Ests'!Q12))/'Data with Vol Ests'!N11</f>
        <v>4159.973660857554</v>
      </c>
      <c r="E11" s="4">
        <f>'Data with Vol Ests'!S$502*('Data with Vol Ests'!S11+('Data with Vol Ests'!S12-'Data with Vol Ests'!S11)*('Data with Vol Ests'!V$503/'Data with Vol Ests'!V12))/'Data with Vol Ests'!S11</f>
        <v>11853.397244824168</v>
      </c>
      <c r="G11" s="5">
        <f>$L$2*B11/Data!C$502+$M$2*C11/Data!D$502+$N$2*D11/Data!E$502+$O$2*E11/Data!F$502</f>
        <v>9946.14098315435</v>
      </c>
      <c r="I11" s="5">
        <f t="shared" si="0"/>
        <v>53.85901684565033</v>
      </c>
    </row>
    <row r="12" spans="1:9" ht="15">
      <c r="A12">
        <f>Data!A13</f>
        <v>11</v>
      </c>
      <c r="B12" s="4">
        <f>'Data with Vol Ests'!D$502*('Data with Vol Ests'!D12+('Data with Vol Ests'!D13-'Data with Vol Ests'!D12)*('Data with Vol Ests'!G$503/'Data with Vol Ests'!G13))/'Data with Vol Ests'!D12</f>
        <v>11009.891868270912</v>
      </c>
      <c r="C12" s="4">
        <f>'Data with Vol Ests'!I$502*('Data with Vol Ests'!I12+('Data with Vol Ests'!I13-'Data with Vol Ests'!I12)*('Data with Vol Ests'!L$503/'Data with Vol Ests'!L13))/'Data with Vol Ests'!I12</f>
        <v>5163.773015301015</v>
      </c>
      <c r="D12" s="4">
        <f>'Data with Vol Ests'!N$502*('Data with Vol Ests'!N12+('Data with Vol Ests'!N13-'Data with Vol Ests'!N12)*('Data with Vol Ests'!Q$503/'Data with Vol Ests'!Q13))/'Data with Vol Ests'!N12</f>
        <v>4279.251989554644</v>
      </c>
      <c r="E12" s="4">
        <f>'Data with Vol Ests'!S$502*('Data with Vol Ests'!S12+('Data with Vol Ests'!S13-'Data with Vol Ests'!S12)*('Data with Vol Ests'!V$503/'Data with Vol Ests'!V13))/'Data with Vol Ests'!S12</f>
        <v>12250.173510393159</v>
      </c>
      <c r="G12" s="5">
        <f>$L$2*B12/Data!C$502+$M$2*C12/Data!D$502+$N$2*D12/Data!E$502+$O$2*E12/Data!F$502</f>
        <v>10029.3957575137</v>
      </c>
      <c r="I12" s="5">
        <f t="shared" si="0"/>
        <v>-29.39575751369921</v>
      </c>
    </row>
    <row r="13" spans="1:9" ht="15">
      <c r="A13">
        <f>Data!A14</f>
        <v>12</v>
      </c>
      <c r="B13" s="4">
        <f>'Data with Vol Ests'!D$502*('Data with Vol Ests'!D13+('Data with Vol Ests'!D14-'Data with Vol Ests'!D13)*('Data with Vol Ests'!G$503/'Data with Vol Ests'!G14))/'Data with Vol Ests'!D13</f>
        <v>10920.797422356902</v>
      </c>
      <c r="C13" s="4">
        <f>'Data with Vol Ests'!I$502*('Data with Vol Ests'!I13+('Data with Vol Ests'!I14-'Data with Vol Ests'!I13)*('Data with Vol Ests'!L$503/'Data with Vol Ests'!L14))/'Data with Vol Ests'!I13</f>
        <v>5081.056518575216</v>
      </c>
      <c r="D13" s="4">
        <f>'Data with Vol Ests'!N$502*('Data with Vol Ests'!N13+('Data with Vol Ests'!N14-'Data with Vol Ests'!N13)*('Data with Vol Ests'!Q$503/'Data with Vol Ests'!Q14))/'Data with Vol Ests'!N13</f>
        <v>4123.6996181425375</v>
      </c>
      <c r="E13" s="4">
        <f>'Data with Vol Ests'!S$502*('Data with Vol Ests'!S13+('Data with Vol Ests'!S14-'Data with Vol Ests'!S13)*('Data with Vol Ests'!V$503/'Data with Vol Ests'!V14))/'Data with Vol Ests'!S13</f>
        <v>11985.982393444789</v>
      </c>
      <c r="G13" s="5">
        <f>$L$2*B13/Data!C$502+$M$2*C13/Data!D$502+$N$2*D13/Data!E$502+$O$2*E13/Data!F$502</f>
        <v>9868.50474801822</v>
      </c>
      <c r="I13" s="5">
        <f t="shared" si="0"/>
        <v>131.4952519817798</v>
      </c>
    </row>
    <row r="14" spans="1:9" ht="15">
      <c r="A14">
        <f>Data!A15</f>
        <v>13</v>
      </c>
      <c r="B14" s="4">
        <f>'Data with Vol Ests'!D$502*('Data with Vol Ests'!D14+('Data with Vol Ests'!D15-'Data with Vol Ests'!D14)*('Data with Vol Ests'!G$503/'Data with Vol Ests'!G15))/'Data with Vol Ests'!D14</f>
        <v>11038.365958387729</v>
      </c>
      <c r="C14" s="4">
        <f>'Data with Vol Ests'!I$502*('Data with Vol Ests'!I14+('Data with Vol Ests'!I15-'Data with Vol Ests'!I14)*('Data with Vol Ests'!L$503/'Data with Vol Ests'!L15))/'Data with Vol Ests'!I14</f>
        <v>5222.276927462053</v>
      </c>
      <c r="D14" s="4">
        <f>'Data with Vol Ests'!N$502*('Data with Vol Ests'!N14+('Data with Vol Ests'!N15-'Data with Vol Ests'!N14)*('Data with Vol Ests'!Q$503/'Data with Vol Ests'!Q15))/'Data with Vol Ests'!N14</f>
        <v>4296.220529137513</v>
      </c>
      <c r="E14" s="4">
        <f>'Data with Vol Ests'!S$502*('Data with Vol Ests'!S14+('Data with Vol Ests'!S15-'Data with Vol Ests'!S14)*('Data with Vol Ests'!V$503/'Data with Vol Ests'!V15))/'Data with Vol Ests'!S14</f>
        <v>11769.840862367364</v>
      </c>
      <c r="G14" s="5">
        <f>$L$2*B14/Data!C$502+$M$2*C14/Data!D$502+$N$2*D14/Data!E$502+$O$2*E14/Data!F$502</f>
        <v>9997.503590503395</v>
      </c>
      <c r="I14" s="5">
        <f t="shared" si="0"/>
        <v>2.496409496605338</v>
      </c>
    </row>
    <row r="15" spans="1:9" ht="15">
      <c r="A15">
        <f>Data!A16</f>
        <v>14</v>
      </c>
      <c r="B15" s="4">
        <f>'Data with Vol Ests'!D$502*('Data with Vol Ests'!D15+('Data with Vol Ests'!D16-'Data with Vol Ests'!D15)*('Data with Vol Ests'!G$503/'Data with Vol Ests'!G16))/'Data with Vol Ests'!D15</f>
        <v>10969.77148663025</v>
      </c>
      <c r="C15" s="4">
        <f>'Data with Vol Ests'!I$502*('Data with Vol Ests'!I15+('Data with Vol Ests'!I16-'Data with Vol Ests'!I15)*('Data with Vol Ests'!L$503/'Data with Vol Ests'!L16))/'Data with Vol Ests'!I15</f>
        <v>5224.151554813955</v>
      </c>
      <c r="D15" s="4">
        <f>'Data with Vol Ests'!N$502*('Data with Vol Ests'!N15+('Data with Vol Ests'!N16-'Data with Vol Ests'!N15)*('Data with Vol Ests'!Q$503/'Data with Vol Ests'!Q16))/'Data with Vol Ests'!N15</f>
        <v>4222.7846267748555</v>
      </c>
      <c r="E15" s="4">
        <f>'Data with Vol Ests'!S$502*('Data with Vol Ests'!S15+('Data with Vol Ests'!S16-'Data with Vol Ests'!S15)*('Data with Vol Ests'!V$503/'Data with Vol Ests'!V16))/'Data with Vol Ests'!S15</f>
        <v>11980.498198813839</v>
      </c>
      <c r="G15" s="5">
        <f>$L$2*B15/Data!C$502+$M$2*C15/Data!D$502+$N$2*D15/Data!E$502+$O$2*E15/Data!F$502</f>
        <v>9991.408834487043</v>
      </c>
      <c r="I15" s="5">
        <f t="shared" si="0"/>
        <v>8.59116551295665</v>
      </c>
    </row>
    <row r="16" spans="1:9" ht="15">
      <c r="A16">
        <f>Data!A17</f>
        <v>15</v>
      </c>
      <c r="B16" s="4">
        <f>'Data with Vol Ests'!D$502*('Data with Vol Ests'!D16+('Data with Vol Ests'!D17-'Data with Vol Ests'!D16)*('Data with Vol Ests'!G$503/'Data with Vol Ests'!G17))/'Data with Vol Ests'!D16</f>
        <v>11249.087253015037</v>
      </c>
      <c r="C16" s="4">
        <f>'Data with Vol Ests'!I$502*('Data with Vol Ests'!I16+('Data with Vol Ests'!I17-'Data with Vol Ests'!I16)*('Data with Vol Ests'!L$503/'Data with Vol Ests'!L17))/'Data with Vol Ests'!I16</f>
        <v>5225.519707338178</v>
      </c>
      <c r="D16" s="4">
        <f>'Data with Vol Ests'!N$502*('Data with Vol Ests'!N16+('Data with Vol Ests'!N17-'Data with Vol Ests'!N16)*('Data with Vol Ests'!Q$503/'Data with Vol Ests'!Q17))/'Data with Vol Ests'!N16</f>
        <v>4345.584330690863</v>
      </c>
      <c r="E16" s="4">
        <f>'Data with Vol Ests'!S$502*('Data with Vol Ests'!S16+('Data with Vol Ests'!S17-'Data with Vol Ests'!S16)*('Data with Vol Ests'!V$503/'Data with Vol Ests'!V17))/'Data with Vol Ests'!S16</f>
        <v>11947.660655369611</v>
      </c>
      <c r="G16" s="5">
        <f>$L$2*B16/Data!C$502+$M$2*C16/Data!D$502+$N$2*D16/Data!E$502+$O$2*E16/Data!F$502</f>
        <v>10117.14731855278</v>
      </c>
      <c r="I16" s="5">
        <f t="shared" si="0"/>
        <v>-117.14731855277932</v>
      </c>
    </row>
    <row r="17" spans="1:9" ht="15">
      <c r="A17">
        <f>Data!A18</f>
        <v>16</v>
      </c>
      <c r="B17" s="4">
        <f>'Data with Vol Ests'!D$502*('Data with Vol Ests'!D17+('Data with Vol Ests'!D18-'Data with Vol Ests'!D17)*('Data with Vol Ests'!G$503/'Data with Vol Ests'!G18))/'Data with Vol Ests'!D17</f>
        <v>11056.20305455521</v>
      </c>
      <c r="C17" s="4">
        <f>'Data with Vol Ests'!I$502*('Data with Vol Ests'!I17+('Data with Vol Ests'!I18-'Data with Vol Ests'!I17)*('Data with Vol Ests'!L$503/'Data with Vol Ests'!L18))/'Data with Vol Ests'!I17</f>
        <v>5320.994172472779</v>
      </c>
      <c r="D17" s="4">
        <f>'Data with Vol Ests'!N$502*('Data with Vol Ests'!N17+('Data with Vol Ests'!N18-'Data with Vol Ests'!N17)*('Data with Vol Ests'!Q$503/'Data with Vol Ests'!Q18))/'Data with Vol Ests'!N17</f>
        <v>4280.730580207088</v>
      </c>
      <c r="E17" s="4">
        <f>'Data with Vol Ests'!S$502*('Data with Vol Ests'!S17+('Data with Vol Ests'!S18-'Data with Vol Ests'!S17)*('Data with Vol Ests'!V$503/'Data with Vol Ests'!V18))/'Data with Vol Ests'!S17</f>
        <v>11983.099777025442</v>
      </c>
      <c r="G17" s="5">
        <f>$L$2*B17/Data!C$502+$M$2*C17/Data!D$502+$N$2*D17/Data!E$502+$O$2*E17/Data!F$502</f>
        <v>10092.821089711591</v>
      </c>
      <c r="I17" s="5">
        <f t="shared" si="0"/>
        <v>-92.82108971159141</v>
      </c>
    </row>
    <row r="18" spans="1:9" ht="15">
      <c r="A18">
        <f>Data!A19</f>
        <v>17</v>
      </c>
      <c r="B18" s="4">
        <f>'Data with Vol Ests'!D$502*('Data with Vol Ests'!D18+('Data with Vol Ests'!D19-'Data with Vol Ests'!D18)*('Data with Vol Ests'!G$503/'Data with Vol Ests'!G19))/'Data with Vol Ests'!D18</f>
        <v>11017.289771946664</v>
      </c>
      <c r="C18" s="4">
        <f>'Data with Vol Ests'!I$502*('Data with Vol Ests'!I18+('Data with Vol Ests'!I19-'Data with Vol Ests'!I18)*('Data with Vol Ests'!L$503/'Data with Vol Ests'!L19))/'Data with Vol Ests'!I18</f>
        <v>5126.578859269033</v>
      </c>
      <c r="D18" s="4">
        <f>'Data with Vol Ests'!N$502*('Data with Vol Ests'!N18+('Data with Vol Ests'!N19-'Data with Vol Ests'!N18)*('Data with Vol Ests'!Q$503/'Data with Vol Ests'!Q19))/'Data with Vol Ests'!N18</f>
        <v>4183.3212128971445</v>
      </c>
      <c r="E18" s="4">
        <f>'Data with Vol Ests'!S$502*('Data with Vol Ests'!S18+('Data with Vol Ests'!S19-'Data with Vol Ests'!S18)*('Data with Vol Ests'!V$503/'Data with Vol Ests'!V19))/'Data with Vol Ests'!S18</f>
        <v>12357.129269540033</v>
      </c>
      <c r="G18" s="5">
        <f>$L$2*B18/Data!C$502+$M$2*C18/Data!D$502+$N$2*D18/Data!E$502+$O$2*E18/Data!F$502</f>
        <v>10005.730444836889</v>
      </c>
      <c r="I18" s="5">
        <f t="shared" si="0"/>
        <v>-5.730444836888637</v>
      </c>
    </row>
    <row r="19" spans="1:9" ht="15">
      <c r="A19">
        <f>Data!A20</f>
        <v>18</v>
      </c>
      <c r="B19" s="4">
        <f>'Data with Vol Ests'!D$502*('Data with Vol Ests'!D19+('Data with Vol Ests'!D20-'Data with Vol Ests'!D19)*('Data with Vol Ests'!G$503/'Data with Vol Ests'!G20))/'Data with Vol Ests'!D19</f>
        <v>11254.121121629052</v>
      </c>
      <c r="C19" s="4">
        <f>'Data with Vol Ests'!I$502*('Data with Vol Ests'!I19+('Data with Vol Ests'!I20-'Data with Vol Ests'!I19)*('Data with Vol Ests'!L$503/'Data with Vol Ests'!L20))/'Data with Vol Ests'!I19</f>
        <v>5331.256813410541</v>
      </c>
      <c r="D19" s="4">
        <f>'Data with Vol Ests'!N$502*('Data with Vol Ests'!N19+('Data with Vol Ests'!N20-'Data with Vol Ests'!N19)*('Data with Vol Ests'!Q$503/'Data with Vol Ests'!Q20))/'Data with Vol Ests'!N19</f>
        <v>4273.31665213319</v>
      </c>
      <c r="E19" s="4">
        <f>'Data with Vol Ests'!S$502*('Data with Vol Ests'!S19+('Data with Vol Ests'!S20-'Data with Vol Ests'!S19)*('Data with Vol Ests'!V$503/'Data with Vol Ests'!V20))/'Data with Vol Ests'!S19</f>
        <v>11998.445202176094</v>
      </c>
      <c r="G19" s="5">
        <f>$L$2*B19/Data!C$502+$M$2*C19/Data!D$502+$N$2*D19/Data!E$502+$O$2*E19/Data!F$502</f>
        <v>10171.373579419105</v>
      </c>
      <c r="I19" s="5">
        <f t="shared" si="0"/>
        <v>-171.37357941910523</v>
      </c>
    </row>
    <row r="20" spans="1:9" ht="15">
      <c r="A20">
        <f>Data!A21</f>
        <v>19</v>
      </c>
      <c r="B20" s="4">
        <f>'Data with Vol Ests'!D$502*('Data with Vol Ests'!D20+('Data with Vol Ests'!D21-'Data with Vol Ests'!D20)*('Data with Vol Ests'!G$503/'Data with Vol Ests'!G21))/'Data with Vol Ests'!D20</f>
        <v>11036.332066432602</v>
      </c>
      <c r="C20" s="4">
        <f>'Data with Vol Ests'!I$502*('Data with Vol Ests'!I20+('Data with Vol Ests'!I21-'Data with Vol Ests'!I20)*('Data with Vol Ests'!L$503/'Data with Vol Ests'!L21))/'Data with Vol Ests'!I20</f>
        <v>5298.779535899438</v>
      </c>
      <c r="D20" s="4">
        <f>'Data with Vol Ests'!N$502*('Data with Vol Ests'!N20+('Data with Vol Ests'!N21-'Data with Vol Ests'!N20)*('Data with Vol Ests'!Q$503/'Data with Vol Ests'!Q21))/'Data with Vol Ests'!N20</f>
        <v>4199.408184249638</v>
      </c>
      <c r="E20" s="4">
        <f>'Data with Vol Ests'!S$502*('Data with Vol Ests'!S20+('Data with Vol Ests'!S21-'Data with Vol Ests'!S20)*('Data with Vol Ests'!V$503/'Data with Vol Ests'!V21))/'Data with Vol Ests'!S20</f>
        <v>12329.070537977883</v>
      </c>
      <c r="G20" s="5">
        <f>$L$2*B20/Data!C$502+$M$2*C20/Data!D$502+$N$2*D20/Data!E$502+$O$2*E20/Data!F$502</f>
        <v>10111.176974089038</v>
      </c>
      <c r="I20" s="5">
        <f t="shared" si="0"/>
        <v>-111.17697408903769</v>
      </c>
    </row>
    <row r="21" spans="1:9" ht="15">
      <c r="A21">
        <f>Data!A22</f>
        <v>20</v>
      </c>
      <c r="B21" s="4">
        <f>'Data with Vol Ests'!D$502*('Data with Vol Ests'!D21+('Data with Vol Ests'!D22-'Data with Vol Ests'!D21)*('Data with Vol Ests'!G$503/'Data with Vol Ests'!G22))/'Data with Vol Ests'!D21</f>
        <v>10841.153340846018</v>
      </c>
      <c r="C21" s="4">
        <f>'Data with Vol Ests'!I$502*('Data with Vol Ests'!I21+('Data with Vol Ests'!I22-'Data with Vol Ests'!I21)*('Data with Vol Ests'!L$503/'Data with Vol Ests'!L22))/'Data with Vol Ests'!I21</f>
        <v>5031.479580527104</v>
      </c>
      <c r="D21" s="4">
        <f>'Data with Vol Ests'!N$502*('Data with Vol Ests'!N21+('Data with Vol Ests'!N22-'Data with Vol Ests'!N21)*('Data with Vol Ests'!Q$503/'Data with Vol Ests'!Q22))/'Data with Vol Ests'!N21</f>
        <v>4073.868099543147</v>
      </c>
      <c r="E21" s="4">
        <f>'Data with Vol Ests'!S$502*('Data with Vol Ests'!S21+('Data with Vol Ests'!S22-'Data with Vol Ests'!S21)*('Data with Vol Ests'!V$503/'Data with Vol Ests'!V22))/'Data with Vol Ests'!S21</f>
        <v>11880.950499846911</v>
      </c>
      <c r="G21" s="5">
        <f>$L$2*B21/Data!C$502+$M$2*C21/Data!D$502+$N$2*D21/Data!E$502+$O$2*E21/Data!F$502</f>
        <v>9781.697451518667</v>
      </c>
      <c r="I21" s="5">
        <f t="shared" si="0"/>
        <v>218.30254848133336</v>
      </c>
    </row>
    <row r="22" spans="1:9" ht="15">
      <c r="A22">
        <f>Data!A23</f>
        <v>21</v>
      </c>
      <c r="B22" s="4">
        <f>'Data with Vol Ests'!D$502*('Data with Vol Ests'!D22+('Data with Vol Ests'!D23-'Data with Vol Ests'!D22)*('Data with Vol Ests'!G$503/'Data with Vol Ests'!G23))/'Data with Vol Ests'!D22</f>
        <v>10803.574925704146</v>
      </c>
      <c r="C22" s="4">
        <f>'Data with Vol Ests'!I$502*('Data with Vol Ests'!I22+('Data with Vol Ests'!I23-'Data with Vol Ests'!I22)*('Data with Vol Ests'!L$503/'Data with Vol Ests'!L23))/'Data with Vol Ests'!I22</f>
        <v>4971.174327122921</v>
      </c>
      <c r="D22" s="4">
        <f>'Data with Vol Ests'!N$502*('Data with Vol Ests'!N22+('Data with Vol Ests'!N23-'Data with Vol Ests'!N22)*('Data with Vol Ests'!Q$503/'Data with Vol Ests'!Q23))/'Data with Vol Ests'!N22</f>
        <v>4079.3539639536293</v>
      </c>
      <c r="E22" s="4">
        <f>'Data with Vol Ests'!S$502*('Data with Vol Ests'!S22+('Data with Vol Ests'!S23-'Data with Vol Ests'!S22)*('Data with Vol Ests'!V$503/'Data with Vol Ests'!V23))/'Data with Vol Ests'!S22</f>
        <v>11661.909983120377</v>
      </c>
      <c r="G22" s="5">
        <f>$L$2*B22/Data!C$502+$M$2*C22/Data!D$502+$N$2*D22/Data!E$502+$O$2*E22/Data!F$502</f>
        <v>9698.059322379313</v>
      </c>
      <c r="I22" s="5">
        <f t="shared" si="0"/>
        <v>301.940677620687</v>
      </c>
    </row>
    <row r="23" spans="1:9" ht="15">
      <c r="A23">
        <f>Data!A24</f>
        <v>22</v>
      </c>
      <c r="B23" s="4">
        <f>'Data with Vol Ests'!D$502*('Data with Vol Ests'!D23+('Data with Vol Ests'!D24-'Data with Vol Ests'!D23)*('Data with Vol Ests'!G$503/'Data with Vol Ests'!G24))/'Data with Vol Ests'!D23</f>
        <v>11201.51697730845</v>
      </c>
      <c r="C23" s="4">
        <f>'Data with Vol Ests'!I$502*('Data with Vol Ests'!I23+('Data with Vol Ests'!I24-'Data with Vol Ests'!I23)*('Data with Vol Ests'!L$503/'Data with Vol Ests'!L24))/'Data with Vol Ests'!I23</f>
        <v>5262.8143972458365</v>
      </c>
      <c r="D23" s="4">
        <f>'Data with Vol Ests'!N$502*('Data with Vol Ests'!N23+('Data with Vol Ests'!N24-'Data with Vol Ests'!N23)*('Data with Vol Ests'!Q$503/'Data with Vol Ests'!Q24))/'Data with Vol Ests'!N23</f>
        <v>4262.668346666225</v>
      </c>
      <c r="E23" s="4">
        <f>'Data with Vol Ests'!S$502*('Data with Vol Ests'!S23+('Data with Vol Ests'!S24-'Data with Vol Ests'!S23)*('Data with Vol Ests'!V$503/'Data with Vol Ests'!V24))/'Data with Vol Ests'!S23</f>
        <v>12091.682093218755</v>
      </c>
      <c r="G23" s="5">
        <f>$L$2*B23/Data!C$502+$M$2*C23/Data!D$502+$N$2*D23/Data!E$502+$O$2*E23/Data!F$502</f>
        <v>10125.78608254863</v>
      </c>
      <c r="I23" s="5">
        <f t="shared" si="0"/>
        <v>-125.78608254862957</v>
      </c>
    </row>
    <row r="24" spans="1:9" ht="15">
      <c r="A24">
        <f>Data!A25</f>
        <v>23</v>
      </c>
      <c r="B24" s="4">
        <f>'Data with Vol Ests'!D$502*('Data with Vol Ests'!D24+('Data with Vol Ests'!D25-'Data with Vol Ests'!D24)*('Data with Vol Ests'!G$503/'Data with Vol Ests'!G25))/'Data with Vol Ests'!D24</f>
        <v>11036.167262890172</v>
      </c>
      <c r="C24" s="4">
        <f>'Data with Vol Ests'!I$502*('Data with Vol Ests'!I24+('Data with Vol Ests'!I25-'Data with Vol Ests'!I24)*('Data with Vol Ests'!L$503/'Data with Vol Ests'!L25))/'Data with Vol Ests'!I24</f>
        <v>5106.598766243491</v>
      </c>
      <c r="D24" s="4">
        <f>'Data with Vol Ests'!N$502*('Data with Vol Ests'!N24+('Data with Vol Ests'!N25-'Data with Vol Ests'!N24)*('Data with Vol Ests'!Q$503/'Data with Vol Ests'!Q25))/'Data with Vol Ests'!N24</f>
        <v>4185.159833418079</v>
      </c>
      <c r="E24" s="4">
        <f>'Data with Vol Ests'!S$502*('Data with Vol Ests'!S24+('Data with Vol Ests'!S25-'Data with Vol Ests'!S24)*('Data with Vol Ests'!V$503/'Data with Vol Ests'!V25))/'Data with Vol Ests'!S24</f>
        <v>11640.325095909366</v>
      </c>
      <c r="G24" s="5">
        <f>$L$2*B24/Data!C$502+$M$2*C24/Data!D$502+$N$2*D24/Data!E$502+$O$2*E24/Data!F$502</f>
        <v>9882.080219891795</v>
      </c>
      <c r="I24" s="5">
        <f t="shared" si="0"/>
        <v>117.91978010820458</v>
      </c>
    </row>
    <row r="25" spans="1:9" ht="15">
      <c r="A25">
        <f>Data!A26</f>
        <v>24</v>
      </c>
      <c r="B25" s="4">
        <f>'Data with Vol Ests'!D$502*('Data with Vol Ests'!D25+('Data with Vol Ests'!D26-'Data with Vol Ests'!D25)*('Data with Vol Ests'!G$503/'Data with Vol Ests'!G26))/'Data with Vol Ests'!D25</f>
        <v>11333.364322743875</v>
      </c>
      <c r="C25" s="4">
        <f>'Data with Vol Ests'!I$502*('Data with Vol Ests'!I25+('Data with Vol Ests'!I26-'Data with Vol Ests'!I25)*('Data with Vol Ests'!L$503/'Data with Vol Ests'!L26))/'Data with Vol Ests'!I25</f>
        <v>5342.3610129854105</v>
      </c>
      <c r="D25" s="4">
        <f>'Data with Vol Ests'!N$502*('Data with Vol Ests'!N25+('Data with Vol Ests'!N26-'Data with Vol Ests'!N25)*('Data with Vol Ests'!Q$503/'Data with Vol Ests'!Q26))/'Data with Vol Ests'!N25</f>
        <v>4417.193986470121</v>
      </c>
      <c r="E25" s="4">
        <f>'Data with Vol Ests'!S$502*('Data with Vol Ests'!S25+('Data with Vol Ests'!S26-'Data with Vol Ests'!S25)*('Data with Vol Ests'!V$503/'Data with Vol Ests'!V26))/'Data with Vol Ests'!S25</f>
        <v>11912.365787817755</v>
      </c>
      <c r="G25" s="5">
        <f>$L$2*B25/Data!C$502+$M$2*C25/Data!D$502+$N$2*D25/Data!E$502+$O$2*E25/Data!F$502</f>
        <v>10226.242041101988</v>
      </c>
      <c r="I25" s="5">
        <f t="shared" si="0"/>
        <v>-226.24204110198843</v>
      </c>
    </row>
    <row r="26" spans="1:9" ht="15">
      <c r="A26">
        <f>Data!A27</f>
        <v>25</v>
      </c>
      <c r="B26" s="4">
        <f>'Data with Vol Ests'!D$502*('Data with Vol Ests'!D26+('Data with Vol Ests'!D27-'Data with Vol Ests'!D26)*('Data with Vol Ests'!G$503/'Data with Vol Ests'!G27))/'Data with Vol Ests'!D26</f>
        <v>11157.242949949834</v>
      </c>
      <c r="C26" s="4">
        <f>'Data with Vol Ests'!I$502*('Data with Vol Ests'!I26+('Data with Vol Ests'!I27-'Data with Vol Ests'!I26)*('Data with Vol Ests'!L$503/'Data with Vol Ests'!L27))/'Data with Vol Ests'!I26</f>
        <v>5186.315683648278</v>
      </c>
      <c r="D26" s="4">
        <f>'Data with Vol Ests'!N$502*('Data with Vol Ests'!N26+('Data with Vol Ests'!N27-'Data with Vol Ests'!N26)*('Data with Vol Ests'!Q$503/'Data with Vol Ests'!Q27))/'Data with Vol Ests'!N26</f>
        <v>4258.811902469603</v>
      </c>
      <c r="E26" s="4">
        <f>'Data with Vol Ests'!S$502*('Data with Vol Ests'!S26+('Data with Vol Ests'!S27-'Data with Vol Ests'!S26)*('Data with Vol Ests'!V$503/'Data with Vol Ests'!V27))/'Data with Vol Ests'!S26</f>
        <v>12046.273838472367</v>
      </c>
      <c r="G26" s="5">
        <f>$L$2*B26/Data!C$502+$M$2*C26/Data!D$502+$N$2*D26/Data!E$502+$O$2*E26/Data!F$502</f>
        <v>10057.083005533408</v>
      </c>
      <c r="I26" s="5">
        <f t="shared" si="0"/>
        <v>-57.08300553340814</v>
      </c>
    </row>
    <row r="27" spans="1:9" ht="15">
      <c r="A27">
        <f>Data!A28</f>
        <v>26</v>
      </c>
      <c r="B27" s="4">
        <f>'Data with Vol Ests'!D$502*('Data with Vol Ests'!D27+('Data with Vol Ests'!D28-'Data with Vol Ests'!D27)*('Data with Vol Ests'!G$503/'Data with Vol Ests'!G28))/'Data with Vol Ests'!D27</f>
        <v>10973.62692351826</v>
      </c>
      <c r="C27" s="4">
        <f>'Data with Vol Ests'!I$502*('Data with Vol Ests'!I27+('Data with Vol Ests'!I28-'Data with Vol Ests'!I27)*('Data with Vol Ests'!L$503/'Data with Vol Ests'!L28))/'Data with Vol Ests'!I27</f>
        <v>5146.888612099088</v>
      </c>
      <c r="D27" s="4">
        <f>'Data with Vol Ests'!N$502*('Data with Vol Ests'!N27+('Data with Vol Ests'!N28-'Data with Vol Ests'!N27)*('Data with Vol Ests'!Q$503/'Data with Vol Ests'!Q28))/'Data with Vol Ests'!N27</f>
        <v>4188.121699936776</v>
      </c>
      <c r="E27" s="4">
        <f>'Data with Vol Ests'!S$502*('Data with Vol Ests'!S27+('Data with Vol Ests'!S28-'Data with Vol Ests'!S27)*('Data with Vol Ests'!V$503/'Data with Vol Ests'!V28))/'Data with Vol Ests'!S27</f>
        <v>12262.5483704004</v>
      </c>
      <c r="G27" s="5">
        <f>$L$2*B27/Data!C$502+$M$2*C27/Data!D$502+$N$2*D27/Data!E$502+$O$2*E27/Data!F$502</f>
        <v>9986.989565492426</v>
      </c>
      <c r="I27" s="5">
        <f t="shared" si="0"/>
        <v>13.010434507574246</v>
      </c>
    </row>
    <row r="28" spans="1:9" ht="15">
      <c r="A28">
        <f>Data!A29</f>
        <v>27</v>
      </c>
      <c r="B28" s="4">
        <f>'Data with Vol Ests'!D$502*('Data with Vol Ests'!D28+('Data with Vol Ests'!D29-'Data with Vol Ests'!D28)*('Data with Vol Ests'!G$503/'Data with Vol Ests'!G29))/'Data with Vol Ests'!D28</f>
        <v>11126.746739603492</v>
      </c>
      <c r="C28" s="4">
        <f>'Data with Vol Ests'!I$502*('Data with Vol Ests'!I28+('Data with Vol Ests'!I29-'Data with Vol Ests'!I28)*('Data with Vol Ests'!L$503/'Data with Vol Ests'!L29))/'Data with Vol Ests'!I28</f>
        <v>5196.311423602634</v>
      </c>
      <c r="D28" s="4">
        <f>'Data with Vol Ests'!N$502*('Data with Vol Ests'!N28+('Data with Vol Ests'!N29-'Data with Vol Ests'!N28)*('Data with Vol Ests'!Q$503/'Data with Vol Ests'!Q29))/'Data with Vol Ests'!N28</f>
        <v>4286.395732418606</v>
      </c>
      <c r="E28" s="4">
        <f>'Data with Vol Ests'!S$502*('Data with Vol Ests'!S28+('Data with Vol Ests'!S29-'Data with Vol Ests'!S28)*('Data with Vol Ests'!V$503/'Data with Vol Ests'!V29))/'Data with Vol Ests'!S28</f>
        <v>11907.682129558807</v>
      </c>
      <c r="G28" s="5">
        <f>$L$2*B28/Data!C$502+$M$2*C28/Data!D$502+$N$2*D28/Data!E$502+$O$2*E28/Data!F$502</f>
        <v>10035.225637430329</v>
      </c>
      <c r="I28" s="5">
        <f t="shared" si="0"/>
        <v>-35.22563743032879</v>
      </c>
    </row>
    <row r="29" spans="1:9" ht="15">
      <c r="A29">
        <f>Data!A30</f>
        <v>28</v>
      </c>
      <c r="B29" s="4">
        <f>'Data with Vol Ests'!D$502*('Data with Vol Ests'!D29+('Data with Vol Ests'!D30-'Data with Vol Ests'!D29)*('Data with Vol Ests'!G$503/'Data with Vol Ests'!G30))/'Data with Vol Ests'!D29</f>
        <v>10958.383984534341</v>
      </c>
      <c r="C29" s="4">
        <f>'Data with Vol Ests'!I$502*('Data with Vol Ests'!I29+('Data with Vol Ests'!I30-'Data with Vol Ests'!I29)*('Data with Vol Ests'!L$503/'Data with Vol Ests'!L30))/'Data with Vol Ests'!I29</f>
        <v>5036.4866547589</v>
      </c>
      <c r="D29" s="4">
        <f>'Data with Vol Ests'!N$502*('Data with Vol Ests'!N29+('Data with Vol Ests'!N30-'Data with Vol Ests'!N29)*('Data with Vol Ests'!Q$503/'Data with Vol Ests'!Q30))/'Data with Vol Ests'!N29</f>
        <v>4143.320402612426</v>
      </c>
      <c r="E29" s="4">
        <f>'Data with Vol Ests'!S$502*('Data with Vol Ests'!S29+('Data with Vol Ests'!S30-'Data with Vol Ests'!S29)*('Data with Vol Ests'!V$503/'Data with Vol Ests'!V30))/'Data with Vol Ests'!S29</f>
        <v>12016.45460734974</v>
      </c>
      <c r="G29" s="5">
        <f>$L$2*B29/Data!C$502+$M$2*C29/Data!D$502+$N$2*D29/Data!E$502+$O$2*E29/Data!F$502</f>
        <v>9866.134931436878</v>
      </c>
      <c r="I29" s="5">
        <f t="shared" si="0"/>
        <v>133.8650685631219</v>
      </c>
    </row>
    <row r="30" spans="1:9" ht="15">
      <c r="A30">
        <f>Data!A31</f>
        <v>29</v>
      </c>
      <c r="B30" s="4">
        <f>'Data with Vol Ests'!D$502*('Data with Vol Ests'!D30+('Data with Vol Ests'!D31-'Data with Vol Ests'!D30)*('Data with Vol Ests'!G$503/'Data with Vol Ests'!G31))/'Data with Vol Ests'!D30</f>
        <v>11260.97097436076</v>
      </c>
      <c r="C30" s="4">
        <f>'Data with Vol Ests'!I$502*('Data with Vol Ests'!I30+('Data with Vol Ests'!I31-'Data with Vol Ests'!I30)*('Data with Vol Ests'!L$503/'Data with Vol Ests'!L31))/'Data with Vol Ests'!I30</f>
        <v>5319.780216133297</v>
      </c>
      <c r="D30" s="4">
        <f>'Data with Vol Ests'!N$502*('Data with Vol Ests'!N30+('Data with Vol Ests'!N31-'Data with Vol Ests'!N30)*('Data with Vol Ests'!Q$503/'Data with Vol Ests'!Q31))/'Data with Vol Ests'!N30</f>
        <v>4453.716845420758</v>
      </c>
      <c r="E30" s="4">
        <f>'Data with Vol Ests'!S$502*('Data with Vol Ests'!S30+('Data with Vol Ests'!S31-'Data with Vol Ests'!S30)*('Data with Vol Ests'!V$503/'Data with Vol Ests'!V31))/'Data with Vol Ests'!S30</f>
        <v>11789.921788201887</v>
      </c>
      <c r="G30" s="5">
        <f>$L$2*B30/Data!C$502+$M$2*C30/Data!D$502+$N$2*D30/Data!E$502+$O$2*E30/Data!F$502</f>
        <v>10175.179499459877</v>
      </c>
      <c r="I30" s="5">
        <f t="shared" si="0"/>
        <v>-175.17949945987675</v>
      </c>
    </row>
    <row r="31" spans="1:9" ht="15">
      <c r="A31">
        <f>Data!A32</f>
        <v>30</v>
      </c>
      <c r="B31" s="4">
        <f>'Data with Vol Ests'!D$502*('Data with Vol Ests'!D31+('Data with Vol Ests'!D32-'Data with Vol Ests'!D31)*('Data with Vol Ests'!G$503/'Data with Vol Ests'!G32))/'Data with Vol Ests'!D31</f>
        <v>10759.240632901941</v>
      </c>
      <c r="C31" s="4">
        <f>'Data with Vol Ests'!I$502*('Data with Vol Ests'!I31+('Data with Vol Ests'!I32-'Data with Vol Ests'!I31)*('Data with Vol Ests'!L$503/'Data with Vol Ests'!L32))/'Data with Vol Ests'!I31</f>
        <v>5306.419636405284</v>
      </c>
      <c r="D31" s="4">
        <f>'Data with Vol Ests'!N$502*('Data with Vol Ests'!N31+('Data with Vol Ests'!N32-'Data with Vol Ests'!N31)*('Data with Vol Ests'!Q$503/'Data with Vol Ests'!Q32))/'Data with Vol Ests'!N31</f>
        <v>4269.416965743597</v>
      </c>
      <c r="E31" s="4">
        <f>'Data with Vol Ests'!S$502*('Data with Vol Ests'!S31+('Data with Vol Ests'!S32-'Data with Vol Ests'!S31)*('Data with Vol Ests'!V$503/'Data with Vol Ests'!V32))/'Data with Vol Ests'!S31</f>
        <v>12169.922905158168</v>
      </c>
      <c r="G31" s="5">
        <f>$L$2*B31/Data!C$502+$M$2*C31/Data!D$502+$N$2*D31/Data!E$502+$O$2*E31/Data!F$502</f>
        <v>10005.081264352899</v>
      </c>
      <c r="I31" s="5">
        <f t="shared" si="0"/>
        <v>-5.08126435289887</v>
      </c>
    </row>
    <row r="32" spans="1:9" ht="15">
      <c r="A32">
        <f>Data!A33</f>
        <v>31</v>
      </c>
      <c r="B32" s="4">
        <f>'Data with Vol Ests'!D$502*('Data with Vol Ests'!D32+('Data with Vol Ests'!D33-'Data with Vol Ests'!D32)*('Data with Vol Ests'!G$503/'Data with Vol Ests'!G33))/'Data with Vol Ests'!D32</f>
        <v>10939.344093524682</v>
      </c>
      <c r="C32" s="4">
        <f>'Data with Vol Ests'!I$502*('Data with Vol Ests'!I32+('Data with Vol Ests'!I33-'Data with Vol Ests'!I32)*('Data with Vol Ests'!L$503/'Data with Vol Ests'!L33))/'Data with Vol Ests'!I32</f>
        <v>4927.443782653243</v>
      </c>
      <c r="D32" s="4">
        <f>'Data with Vol Ests'!N$502*('Data with Vol Ests'!N32+('Data with Vol Ests'!N33-'Data with Vol Ests'!N32)*('Data with Vol Ests'!Q$503/'Data with Vol Ests'!Q33))/'Data with Vol Ests'!N32</f>
        <v>4040.840356314248</v>
      </c>
      <c r="E32" s="4">
        <f>'Data with Vol Ests'!S$502*('Data with Vol Ests'!S32+('Data with Vol Ests'!S33-'Data with Vol Ests'!S32)*('Data with Vol Ests'!V$503/'Data with Vol Ests'!V33))/'Data with Vol Ests'!S32</f>
        <v>11721.775998292891</v>
      </c>
      <c r="G32" s="5">
        <f>$L$2*B32/Data!C$502+$M$2*C32/Data!D$502+$N$2*D32/Data!E$502+$O$2*E32/Data!F$502</f>
        <v>9722.94789190535</v>
      </c>
      <c r="I32" s="5">
        <f t="shared" si="0"/>
        <v>277.05210809464916</v>
      </c>
    </row>
    <row r="33" spans="1:9" ht="15">
      <c r="A33">
        <f>Data!A34</f>
        <v>32</v>
      </c>
      <c r="B33" s="4">
        <f>'Data with Vol Ests'!D$502*('Data with Vol Ests'!D33+('Data with Vol Ests'!D34-'Data with Vol Ests'!D33)*('Data with Vol Ests'!G$503/'Data with Vol Ests'!G34))/'Data with Vol Ests'!D33</f>
        <v>11251.57592272697</v>
      </c>
      <c r="C33" s="4">
        <f>'Data with Vol Ests'!I$502*('Data with Vol Ests'!I33+('Data with Vol Ests'!I34-'Data with Vol Ests'!I33)*('Data with Vol Ests'!L$503/'Data with Vol Ests'!L34))/'Data with Vol Ests'!I33</f>
        <v>5113.944504790467</v>
      </c>
      <c r="D33" s="4">
        <f>'Data with Vol Ests'!N$502*('Data with Vol Ests'!N33+('Data with Vol Ests'!N34-'Data with Vol Ests'!N33)*('Data with Vol Ests'!Q$503/'Data with Vol Ests'!Q34))/'Data with Vol Ests'!N33</f>
        <v>4239.263215644512</v>
      </c>
      <c r="E33" s="4">
        <f>'Data with Vol Ests'!S$502*('Data with Vol Ests'!S33+('Data with Vol Ests'!S34-'Data with Vol Ests'!S33)*('Data with Vol Ests'!V$503/'Data with Vol Ests'!V34))/'Data with Vol Ests'!S33</f>
        <v>12005.301743383041</v>
      </c>
      <c r="G33" s="5">
        <f>$L$2*B33/Data!C$502+$M$2*C33/Data!D$502+$N$2*D33/Data!E$502+$O$2*E33/Data!F$502</f>
        <v>10038.09064898327</v>
      </c>
      <c r="I33" s="5">
        <f t="shared" si="0"/>
        <v>-38.09064898327051</v>
      </c>
    </row>
    <row r="34" spans="1:9" ht="15">
      <c r="A34">
        <f>Data!A35</f>
        <v>33</v>
      </c>
      <c r="B34" s="4">
        <f>'Data with Vol Ests'!D$502*('Data with Vol Ests'!D34+('Data with Vol Ests'!D35-'Data with Vol Ests'!D34)*('Data with Vol Ests'!G$503/'Data with Vol Ests'!G35))/'Data with Vol Ests'!D34</f>
        <v>11338.331465920082</v>
      </c>
      <c r="C34" s="4">
        <f>'Data with Vol Ests'!I$502*('Data with Vol Ests'!I34+('Data with Vol Ests'!I35-'Data with Vol Ests'!I34)*('Data with Vol Ests'!L$503/'Data with Vol Ests'!L35))/'Data with Vol Ests'!I34</f>
        <v>5464.41029054596</v>
      </c>
      <c r="D34" s="4">
        <f>'Data with Vol Ests'!N$502*('Data with Vol Ests'!N34+('Data with Vol Ests'!N35-'Data with Vol Ests'!N34)*('Data with Vol Ests'!Q$503/'Data with Vol Ests'!Q35))/'Data with Vol Ests'!N34</f>
        <v>4433.376825517066</v>
      </c>
      <c r="E34" s="4">
        <f>'Data with Vol Ests'!S$502*('Data with Vol Ests'!S34+('Data with Vol Ests'!S35-'Data with Vol Ests'!S34)*('Data with Vol Ests'!V$503/'Data with Vol Ests'!V35))/'Data with Vol Ests'!S34</f>
        <v>11894.039412929465</v>
      </c>
      <c r="G34" s="5">
        <f>$L$2*B34/Data!C$502+$M$2*C34/Data!D$502+$N$2*D34/Data!E$502+$O$2*E34/Data!F$502</f>
        <v>10299.274233976346</v>
      </c>
      <c r="I34" s="5">
        <f t="shared" si="0"/>
        <v>-299.2742339763463</v>
      </c>
    </row>
    <row r="35" spans="1:9" ht="15">
      <c r="A35">
        <f>Data!A36</f>
        <v>34</v>
      </c>
      <c r="B35" s="4">
        <f>'Data with Vol Ests'!D$502*('Data with Vol Ests'!D35+('Data with Vol Ests'!D36-'Data with Vol Ests'!D35)*('Data with Vol Ests'!G$503/'Data with Vol Ests'!G36))/'Data with Vol Ests'!D35</f>
        <v>11087.225604534879</v>
      </c>
      <c r="C35" s="4">
        <f>'Data with Vol Ests'!I$502*('Data with Vol Ests'!I35+('Data with Vol Ests'!I36-'Data with Vol Ests'!I35)*('Data with Vol Ests'!L$503/'Data with Vol Ests'!L36))/'Data with Vol Ests'!I35</f>
        <v>5384.050680938693</v>
      </c>
      <c r="D35" s="4">
        <f>'Data with Vol Ests'!N$502*('Data with Vol Ests'!N35+('Data with Vol Ests'!N36-'Data with Vol Ests'!N35)*('Data with Vol Ests'!Q$503/'Data with Vol Ests'!Q36))/'Data with Vol Ests'!N35</f>
        <v>4289.23378001174</v>
      </c>
      <c r="E35" s="4">
        <f>'Data with Vol Ests'!S$502*('Data with Vol Ests'!S35+('Data with Vol Ests'!S36-'Data with Vol Ests'!S35)*('Data with Vol Ests'!V$503/'Data with Vol Ests'!V36))/'Data with Vol Ests'!S35</f>
        <v>12598.559682894022</v>
      </c>
      <c r="G35" s="5">
        <f>$L$2*B35/Data!C$502+$M$2*C35/Data!D$502+$N$2*D35/Data!E$502+$O$2*E35/Data!F$502</f>
        <v>10245.011785994098</v>
      </c>
      <c r="I35" s="5">
        <f t="shared" si="0"/>
        <v>-245.01178599409832</v>
      </c>
    </row>
    <row r="36" spans="1:9" ht="15">
      <c r="A36">
        <f>Data!A37</f>
        <v>35</v>
      </c>
      <c r="B36" s="4">
        <f>'Data with Vol Ests'!D$502*('Data with Vol Ests'!D36+('Data with Vol Ests'!D37-'Data with Vol Ests'!D36)*('Data with Vol Ests'!G$503/'Data with Vol Ests'!G37))/'Data with Vol Ests'!D36</f>
        <v>11120.57005526198</v>
      </c>
      <c r="C36" s="4">
        <f>'Data with Vol Ests'!I$502*('Data with Vol Ests'!I36+('Data with Vol Ests'!I37-'Data with Vol Ests'!I36)*('Data with Vol Ests'!L$503/'Data with Vol Ests'!L37))/'Data with Vol Ests'!I36</f>
        <v>5330.198815065339</v>
      </c>
      <c r="D36" s="4">
        <f>'Data with Vol Ests'!N$502*('Data with Vol Ests'!N36+('Data with Vol Ests'!N37-'Data with Vol Ests'!N36)*('Data with Vol Ests'!Q$503/'Data with Vol Ests'!Q37))/'Data with Vol Ests'!N36</f>
        <v>4245.503334112318</v>
      </c>
      <c r="E36" s="4">
        <f>'Data with Vol Ests'!S$502*('Data with Vol Ests'!S36+('Data with Vol Ests'!S37-'Data with Vol Ests'!S36)*('Data with Vol Ests'!V$503/'Data with Vol Ests'!V37))/'Data with Vol Ests'!S36</f>
        <v>12106.313488514515</v>
      </c>
      <c r="G36" s="5">
        <f>$L$2*B36/Data!C$502+$M$2*C36/Data!D$502+$N$2*D36/Data!E$502+$O$2*E36/Data!F$502</f>
        <v>10133.68407241199</v>
      </c>
      <c r="I36" s="5">
        <f t="shared" si="0"/>
        <v>-133.6840724119902</v>
      </c>
    </row>
    <row r="37" spans="1:9" ht="15">
      <c r="A37">
        <f>Data!A38</f>
        <v>36</v>
      </c>
      <c r="B37" s="4">
        <f>'Data with Vol Ests'!D$502*('Data with Vol Ests'!D37+('Data with Vol Ests'!D38-'Data with Vol Ests'!D37)*('Data with Vol Ests'!G$503/'Data with Vol Ests'!G38))/'Data with Vol Ests'!D37</f>
        <v>10886.140168534246</v>
      </c>
      <c r="C37" s="4">
        <f>'Data with Vol Ests'!I$502*('Data with Vol Ests'!I37+('Data with Vol Ests'!I38-'Data with Vol Ests'!I37)*('Data with Vol Ests'!L$503/'Data with Vol Ests'!L38))/'Data with Vol Ests'!I37</f>
        <v>5163.032063206358</v>
      </c>
      <c r="D37" s="4">
        <f>'Data with Vol Ests'!N$502*('Data with Vol Ests'!N37+('Data with Vol Ests'!N38-'Data with Vol Ests'!N37)*('Data with Vol Ests'!Q$503/'Data with Vol Ests'!Q38))/'Data with Vol Ests'!N37</f>
        <v>4226.81</v>
      </c>
      <c r="E37" s="4">
        <f>'Data with Vol Ests'!S$502*('Data with Vol Ests'!S37+('Data with Vol Ests'!S38-'Data with Vol Ests'!S37)*('Data with Vol Ests'!V$503/'Data with Vol Ests'!V38))/'Data with Vol Ests'!S37</f>
        <v>12142.473305211488</v>
      </c>
      <c r="G37" s="5">
        <f>$L$2*B37/Data!C$502+$M$2*C37/Data!D$502+$N$2*D37/Data!E$502+$O$2*E37/Data!F$502</f>
        <v>9953.71022463975</v>
      </c>
      <c r="I37" s="5">
        <f t="shared" si="0"/>
        <v>46.28977536025013</v>
      </c>
    </row>
    <row r="38" spans="1:9" ht="15">
      <c r="A38">
        <f>Data!A39</f>
        <v>37</v>
      </c>
      <c r="B38" s="4">
        <f>'Data with Vol Ests'!D$502*('Data with Vol Ests'!D38+('Data with Vol Ests'!D39-'Data with Vol Ests'!D38)*('Data with Vol Ests'!G$503/'Data with Vol Ests'!G39))/'Data with Vol Ests'!D38</f>
        <v>10991.222799047233</v>
      </c>
      <c r="C38" s="4">
        <f>'Data with Vol Ests'!I$502*('Data with Vol Ests'!I38+('Data with Vol Ests'!I39-'Data with Vol Ests'!I38)*('Data with Vol Ests'!L$503/'Data with Vol Ests'!L39))/'Data with Vol Ests'!I38</f>
        <v>5186.987865894575</v>
      </c>
      <c r="D38" s="4">
        <f>'Data with Vol Ests'!N$502*('Data with Vol Ests'!N38+('Data with Vol Ests'!N39-'Data with Vol Ests'!N38)*('Data with Vol Ests'!Q$503/'Data with Vol Ests'!Q39))/'Data with Vol Ests'!N38</f>
        <v>4207.049738398583</v>
      </c>
      <c r="E38" s="4">
        <f>'Data with Vol Ests'!S$502*('Data with Vol Ests'!S38+('Data with Vol Ests'!S39-'Data with Vol Ests'!S38)*('Data with Vol Ests'!V$503/'Data with Vol Ests'!V39))/'Data with Vol Ests'!S38</f>
        <v>12176.652924253942</v>
      </c>
      <c r="G38" s="5">
        <f>$L$2*B38/Data!C$502+$M$2*C38/Data!D$502+$N$2*D38/Data!E$502+$O$2*E38/Data!F$502</f>
        <v>10006.692767687891</v>
      </c>
      <c r="I38" s="5">
        <f t="shared" si="0"/>
        <v>-6.692767687891319</v>
      </c>
    </row>
    <row r="39" spans="1:9" ht="15">
      <c r="A39">
        <f>Data!A40</f>
        <v>38</v>
      </c>
      <c r="B39" s="4">
        <f>'Data with Vol Ests'!D$502*('Data with Vol Ests'!D39+('Data with Vol Ests'!D40-'Data with Vol Ests'!D39)*('Data with Vol Ests'!G$503/'Data with Vol Ests'!G40))/'Data with Vol Ests'!D39</f>
        <v>11229.977815307697</v>
      </c>
      <c r="C39" s="4">
        <f>'Data with Vol Ests'!I$502*('Data with Vol Ests'!I39+('Data with Vol Ests'!I40-'Data with Vol Ests'!I39)*('Data with Vol Ests'!L$503/'Data with Vol Ests'!L40))/'Data with Vol Ests'!I39</f>
        <v>5125.719336089621</v>
      </c>
      <c r="D39" s="4">
        <f>'Data with Vol Ests'!N$502*('Data with Vol Ests'!N39+('Data with Vol Ests'!N40-'Data with Vol Ests'!N39)*('Data with Vol Ests'!Q$503/'Data with Vol Ests'!Q40))/'Data with Vol Ests'!N39</f>
        <v>4157.6316311624205</v>
      </c>
      <c r="E39" s="4">
        <f>'Data with Vol Ests'!S$502*('Data with Vol Ests'!S39+('Data with Vol Ests'!S40-'Data with Vol Ests'!S39)*('Data with Vol Ests'!V$503/'Data with Vol Ests'!V40))/'Data with Vol Ests'!S39</f>
        <v>11990.027693076203</v>
      </c>
      <c r="G39" s="5">
        <f>$L$2*B39/Data!C$502+$M$2*C39/Data!D$502+$N$2*D39/Data!E$502+$O$2*E39/Data!F$502</f>
        <v>10015.192502109714</v>
      </c>
      <c r="I39" s="5">
        <f t="shared" si="0"/>
        <v>-15.192502109714042</v>
      </c>
    </row>
    <row r="40" spans="1:9" ht="15">
      <c r="A40">
        <f>Data!A41</f>
        <v>39</v>
      </c>
      <c r="B40" s="4">
        <f>'Data with Vol Ests'!D$502*('Data with Vol Ests'!D40+('Data with Vol Ests'!D41-'Data with Vol Ests'!D40)*('Data with Vol Ests'!G$503/'Data with Vol Ests'!G41))/'Data with Vol Ests'!D40</f>
        <v>11473.11849213656</v>
      </c>
      <c r="C40" s="4">
        <f>'Data with Vol Ests'!I$502*('Data with Vol Ests'!I40+('Data with Vol Ests'!I41-'Data with Vol Ests'!I40)*('Data with Vol Ests'!L$503/'Data with Vol Ests'!L41))/'Data with Vol Ests'!I40</f>
        <v>5301.073476044776</v>
      </c>
      <c r="D40" s="4">
        <f>'Data with Vol Ests'!N$502*('Data with Vol Ests'!N40+('Data with Vol Ests'!N41-'Data with Vol Ests'!N40)*('Data with Vol Ests'!Q$503/'Data with Vol Ests'!Q41))/'Data with Vol Ests'!N40</f>
        <v>4338.620716606429</v>
      </c>
      <c r="E40" s="4">
        <f>'Data with Vol Ests'!S$502*('Data with Vol Ests'!S40+('Data with Vol Ests'!S41-'Data with Vol Ests'!S40)*('Data with Vol Ests'!V$503/'Data with Vol Ests'!V41))/'Data with Vol Ests'!S40</f>
        <v>11783.81393115462</v>
      </c>
      <c r="G40" s="5">
        <f>$L$2*B40/Data!C$502+$M$2*C40/Data!D$502+$N$2*D40/Data!E$502+$O$2*E40/Data!F$502</f>
        <v>10213.123626713035</v>
      </c>
      <c r="I40" s="5">
        <f t="shared" si="0"/>
        <v>-213.12362671303526</v>
      </c>
    </row>
    <row r="41" spans="1:9" ht="15">
      <c r="A41">
        <f>Data!A42</f>
        <v>40</v>
      </c>
      <c r="B41" s="4">
        <f>'Data with Vol Ests'!D$502*('Data with Vol Ests'!D41+('Data with Vol Ests'!D42-'Data with Vol Ests'!D41)*('Data with Vol Ests'!G$503/'Data with Vol Ests'!G42))/'Data with Vol Ests'!D41</f>
        <v>11076.372850827314</v>
      </c>
      <c r="C41" s="4">
        <f>'Data with Vol Ests'!I$502*('Data with Vol Ests'!I41+('Data with Vol Ests'!I42-'Data with Vol Ests'!I41)*('Data with Vol Ests'!L$503/'Data with Vol Ests'!L42))/'Data with Vol Ests'!I41</f>
        <v>5333.085823194512</v>
      </c>
      <c r="D41" s="4">
        <f>'Data with Vol Ests'!N$502*('Data with Vol Ests'!N41+('Data with Vol Ests'!N42-'Data with Vol Ests'!N41)*('Data with Vol Ests'!Q$503/'Data with Vol Ests'!Q42))/'Data with Vol Ests'!N41</f>
        <v>4324.025101690145</v>
      </c>
      <c r="E41" s="4">
        <f>'Data with Vol Ests'!S$502*('Data with Vol Ests'!S41+('Data with Vol Ests'!S42-'Data with Vol Ests'!S41)*('Data with Vol Ests'!V$503/'Data with Vol Ests'!V42))/'Data with Vol Ests'!S41</f>
        <v>12525.89905062894</v>
      </c>
      <c r="G41" s="5">
        <f>$L$2*B41/Data!C$502+$M$2*C41/Data!D$502+$N$2*D41/Data!E$502+$O$2*E41/Data!F$502</f>
        <v>10207.781040284624</v>
      </c>
      <c r="I41" s="5">
        <f t="shared" si="0"/>
        <v>-207.7810402846244</v>
      </c>
    </row>
    <row r="42" spans="1:9" ht="15">
      <c r="A42">
        <f>Data!A43</f>
        <v>41</v>
      </c>
      <c r="B42" s="4">
        <f>'Data with Vol Ests'!D$502*('Data with Vol Ests'!D42+('Data with Vol Ests'!D43-'Data with Vol Ests'!D42)*('Data with Vol Ests'!G$503/'Data with Vol Ests'!G43))/'Data with Vol Ests'!D42</f>
        <v>10964.817179115504</v>
      </c>
      <c r="C42" s="4">
        <f>'Data with Vol Ests'!I$502*('Data with Vol Ests'!I42+('Data with Vol Ests'!I43-'Data with Vol Ests'!I42)*('Data with Vol Ests'!L$503/'Data with Vol Ests'!L43))/'Data with Vol Ests'!I42</f>
        <v>5185.179511409837</v>
      </c>
      <c r="D42" s="4">
        <f>'Data with Vol Ests'!N$502*('Data with Vol Ests'!N42+('Data with Vol Ests'!N43-'Data with Vol Ests'!N42)*('Data with Vol Ests'!Q$503/'Data with Vol Ests'!Q43))/'Data with Vol Ests'!N42</f>
        <v>4207.018915642568</v>
      </c>
      <c r="E42" s="4">
        <f>'Data with Vol Ests'!S$502*('Data with Vol Ests'!S42+('Data with Vol Ests'!S43-'Data with Vol Ests'!S42)*('Data with Vol Ests'!V$503/'Data with Vol Ests'!V43))/'Data with Vol Ests'!S42</f>
        <v>11989.889428714496</v>
      </c>
      <c r="G42" s="5">
        <f>$L$2*B42/Data!C$502+$M$2*C42/Data!D$502+$N$2*D42/Data!E$502+$O$2*E42/Data!F$502</f>
        <v>9964.948446063327</v>
      </c>
      <c r="I42" s="5">
        <f t="shared" si="0"/>
        <v>35.05155393667337</v>
      </c>
    </row>
    <row r="43" spans="1:9" ht="15">
      <c r="A43">
        <f>Data!A44</f>
        <v>42</v>
      </c>
      <c r="B43" s="4">
        <f>'Data with Vol Ests'!D$502*('Data with Vol Ests'!D43+('Data with Vol Ests'!D44-'Data with Vol Ests'!D43)*('Data with Vol Ests'!G$503/'Data with Vol Ests'!G44))/'Data with Vol Ests'!D43</f>
        <v>11082.796807614353</v>
      </c>
      <c r="C43" s="4">
        <f>'Data with Vol Ests'!I$502*('Data with Vol Ests'!I43+('Data with Vol Ests'!I44-'Data with Vol Ests'!I43)*('Data with Vol Ests'!L$503/'Data with Vol Ests'!L44))/'Data with Vol Ests'!I43</f>
        <v>5461.253357705553</v>
      </c>
      <c r="D43" s="4">
        <f>'Data with Vol Ests'!N$502*('Data with Vol Ests'!N43+('Data with Vol Ests'!N44-'Data with Vol Ests'!N43)*('Data with Vol Ests'!Q$503/'Data with Vol Ests'!Q44))/'Data with Vol Ests'!N43</f>
        <v>4314.336884213348</v>
      </c>
      <c r="E43" s="4">
        <f>'Data with Vol Ests'!S$502*('Data with Vol Ests'!S43+('Data with Vol Ests'!S44-'Data with Vol Ests'!S43)*('Data with Vol Ests'!V$503/'Data with Vol Ests'!V44))/'Data with Vol Ests'!S43</f>
        <v>12059.840105993146</v>
      </c>
      <c r="G43" s="5">
        <f>$L$2*B43/Data!C$502+$M$2*C43/Data!D$502+$N$2*D43/Data!E$502+$O$2*E43/Data!F$502</f>
        <v>10204.171509452235</v>
      </c>
      <c r="I43" s="5">
        <f t="shared" si="0"/>
        <v>-204.1715094522351</v>
      </c>
    </row>
    <row r="44" spans="1:9" ht="15">
      <c r="A44">
        <f>Data!A45</f>
        <v>43</v>
      </c>
      <c r="B44" s="4">
        <f>'Data with Vol Ests'!D$502*('Data with Vol Ests'!D44+('Data with Vol Ests'!D45-'Data with Vol Ests'!D44)*('Data with Vol Ests'!G$503/'Data with Vol Ests'!G45))/'Data with Vol Ests'!D44</f>
        <v>10966.697718079582</v>
      </c>
      <c r="C44" s="4">
        <f>'Data with Vol Ests'!I$502*('Data with Vol Ests'!I44+('Data with Vol Ests'!I45-'Data with Vol Ests'!I44)*('Data with Vol Ests'!L$503/'Data with Vol Ests'!L45))/'Data with Vol Ests'!I44</f>
        <v>5199.764508552127</v>
      </c>
      <c r="D44" s="4">
        <f>'Data with Vol Ests'!N$502*('Data with Vol Ests'!N44+('Data with Vol Ests'!N45-'Data with Vol Ests'!N44)*('Data with Vol Ests'!Q$503/'Data with Vol Ests'!Q45))/'Data with Vol Ests'!N44</f>
        <v>4237.655515660136</v>
      </c>
      <c r="E44" s="4">
        <f>'Data with Vol Ests'!S$502*('Data with Vol Ests'!S44+('Data with Vol Ests'!S45-'Data with Vol Ests'!S44)*('Data with Vol Ests'!V$503/'Data with Vol Ests'!V45))/'Data with Vol Ests'!S44</f>
        <v>11904.583754854826</v>
      </c>
      <c r="G44" s="5">
        <f>$L$2*B44/Data!C$502+$M$2*C44/Data!D$502+$N$2*D44/Data!E$502+$O$2*E44/Data!F$502</f>
        <v>9967.08846984831</v>
      </c>
      <c r="I44" s="5">
        <f t="shared" si="0"/>
        <v>32.911530151690386</v>
      </c>
    </row>
    <row r="45" spans="1:9" ht="15">
      <c r="A45">
        <f>Data!A46</f>
        <v>44</v>
      </c>
      <c r="B45" s="4">
        <f>'Data with Vol Ests'!D$502*('Data with Vol Ests'!D45+('Data with Vol Ests'!D46-'Data with Vol Ests'!D45)*('Data with Vol Ests'!G$503/'Data with Vol Ests'!G46))/'Data with Vol Ests'!D45</f>
        <v>11384.759856026334</v>
      </c>
      <c r="C45" s="4">
        <f>'Data with Vol Ests'!I$502*('Data with Vol Ests'!I45+('Data with Vol Ests'!I46-'Data with Vol Ests'!I45)*('Data with Vol Ests'!L$503/'Data with Vol Ests'!L46))/'Data with Vol Ests'!I45</f>
        <v>5367.345331045255</v>
      </c>
      <c r="D45" s="4">
        <f>'Data with Vol Ests'!N$502*('Data with Vol Ests'!N45+('Data with Vol Ests'!N46-'Data with Vol Ests'!N45)*('Data with Vol Ests'!Q$503/'Data with Vol Ests'!Q46))/'Data with Vol Ests'!N45</f>
        <v>4385.647739705372</v>
      </c>
      <c r="E45" s="4">
        <f>'Data with Vol Ests'!S$502*('Data with Vol Ests'!S45+('Data with Vol Ests'!S46-'Data with Vol Ests'!S45)*('Data with Vol Ests'!V$503/'Data with Vol Ests'!V46))/'Data with Vol Ests'!S45</f>
        <v>11963.022571646543</v>
      </c>
      <c r="G45" s="5">
        <f>$L$2*B45/Data!C$502+$M$2*C45/Data!D$502+$N$2*D45/Data!E$502+$O$2*E45/Data!F$502</f>
        <v>10260.291106230754</v>
      </c>
      <c r="I45" s="5">
        <f t="shared" si="0"/>
        <v>-260.29110623075394</v>
      </c>
    </row>
    <row r="46" spans="1:9" ht="15">
      <c r="A46">
        <f>Data!A47</f>
        <v>45</v>
      </c>
      <c r="B46" s="4">
        <f>'Data with Vol Ests'!D$502*('Data with Vol Ests'!D46+('Data with Vol Ests'!D47-'Data with Vol Ests'!D46)*('Data with Vol Ests'!G$503/'Data with Vol Ests'!G47))/'Data with Vol Ests'!D46</f>
        <v>11068.56666256839</v>
      </c>
      <c r="C46" s="4">
        <f>'Data with Vol Ests'!I$502*('Data with Vol Ests'!I46+('Data with Vol Ests'!I47-'Data with Vol Ests'!I46)*('Data with Vol Ests'!L$503/'Data with Vol Ests'!L47))/'Data with Vol Ests'!I46</f>
        <v>5323.435733983358</v>
      </c>
      <c r="D46" s="4">
        <f>'Data with Vol Ests'!N$502*('Data with Vol Ests'!N46+('Data with Vol Ests'!N47-'Data with Vol Ests'!N46)*('Data with Vol Ests'!Q$503/'Data with Vol Ests'!Q47))/'Data with Vol Ests'!N46</f>
        <v>4200.300748709378</v>
      </c>
      <c r="E46" s="4">
        <f>'Data with Vol Ests'!S$502*('Data with Vol Ests'!S46+('Data with Vol Ests'!S47-'Data with Vol Ests'!S46)*('Data with Vol Ests'!V$503/'Data with Vol Ests'!V47))/'Data with Vol Ests'!S46</f>
        <v>12243.732885198984</v>
      </c>
      <c r="G46" s="5">
        <f>$L$2*B46/Data!C$502+$M$2*C46/Data!D$502+$N$2*D46/Data!E$502+$O$2*E46/Data!F$502</f>
        <v>10123.104086863943</v>
      </c>
      <c r="I46" s="5">
        <f t="shared" si="0"/>
        <v>-123.10408686394294</v>
      </c>
    </row>
    <row r="47" spans="1:9" ht="15">
      <c r="A47">
        <f>Data!A48</f>
        <v>46</v>
      </c>
      <c r="B47" s="4">
        <f>'Data with Vol Ests'!D$502*('Data with Vol Ests'!D47+('Data with Vol Ests'!D48-'Data with Vol Ests'!D47)*('Data with Vol Ests'!G$503/'Data with Vol Ests'!G48))/'Data with Vol Ests'!D47</f>
        <v>11097.08172307409</v>
      </c>
      <c r="C47" s="4">
        <f>'Data with Vol Ests'!I$502*('Data with Vol Ests'!I47+('Data with Vol Ests'!I48-'Data with Vol Ests'!I47)*('Data with Vol Ests'!L$503/'Data with Vol Ests'!L48))/'Data with Vol Ests'!I47</f>
        <v>5250.243319533674</v>
      </c>
      <c r="D47" s="4">
        <f>'Data with Vol Ests'!N$502*('Data with Vol Ests'!N47+('Data with Vol Ests'!N48-'Data with Vol Ests'!N47)*('Data with Vol Ests'!Q$503/'Data with Vol Ests'!Q48))/'Data with Vol Ests'!N47</f>
        <v>4255.675139841982</v>
      </c>
      <c r="E47" s="4">
        <f>'Data with Vol Ests'!S$502*('Data with Vol Ests'!S47+('Data with Vol Ests'!S48-'Data with Vol Ests'!S47)*('Data with Vol Ests'!V$503/'Data with Vol Ests'!V48))/'Data with Vol Ests'!S47</f>
        <v>12225.415025431448</v>
      </c>
      <c r="G47" s="5">
        <f>$L$2*B47/Data!C$502+$M$2*C47/Data!D$502+$N$2*D47/Data!E$502+$O$2*E47/Data!F$502</f>
        <v>10101.251114383404</v>
      </c>
      <c r="I47" s="5">
        <f t="shared" si="0"/>
        <v>-101.25111438340355</v>
      </c>
    </row>
    <row r="48" spans="1:9" ht="15">
      <c r="A48">
        <f>Data!A49</f>
        <v>47</v>
      </c>
      <c r="B48" s="4">
        <f>'Data with Vol Ests'!D$502*('Data with Vol Ests'!D48+('Data with Vol Ests'!D49-'Data with Vol Ests'!D48)*('Data with Vol Ests'!G$503/'Data with Vol Ests'!G49))/'Data with Vol Ests'!D48</f>
        <v>10904.81539515347</v>
      </c>
      <c r="C48" s="4">
        <f>'Data with Vol Ests'!I$502*('Data with Vol Ests'!I48+('Data with Vol Ests'!I49-'Data with Vol Ests'!I48)*('Data with Vol Ests'!L$503/'Data with Vol Ests'!L49))/'Data with Vol Ests'!I48</f>
        <v>4966.4172629947</v>
      </c>
      <c r="D48" s="4">
        <f>'Data with Vol Ests'!N$502*('Data with Vol Ests'!N48+('Data with Vol Ests'!N49-'Data with Vol Ests'!N48)*('Data with Vol Ests'!Q$503/'Data with Vol Ests'!Q49))/'Data with Vol Ests'!N48</f>
        <v>4026.5616434804583</v>
      </c>
      <c r="E48" s="4">
        <f>'Data with Vol Ests'!S$502*('Data with Vol Ests'!S48+('Data with Vol Ests'!S49-'Data with Vol Ests'!S48)*('Data with Vol Ests'!V$503/'Data with Vol Ests'!V49))/'Data with Vol Ests'!S48</f>
        <v>11893.270041726406</v>
      </c>
      <c r="G48" s="5">
        <f>$L$2*B48/Data!C$502+$M$2*C48/Data!D$502+$N$2*D48/Data!E$502+$O$2*E48/Data!F$502</f>
        <v>9758.103476757697</v>
      </c>
      <c r="I48" s="5">
        <f t="shared" si="0"/>
        <v>241.89652324230337</v>
      </c>
    </row>
    <row r="49" spans="1:9" ht="15">
      <c r="A49">
        <f>Data!A50</f>
        <v>48</v>
      </c>
      <c r="B49" s="4">
        <f>'Data with Vol Ests'!D$502*('Data with Vol Ests'!D49+('Data with Vol Ests'!D50-'Data with Vol Ests'!D49)*('Data with Vol Ests'!G$503/'Data with Vol Ests'!G50))/'Data with Vol Ests'!D49</f>
        <v>11189.98734584691</v>
      </c>
      <c r="C49" s="4">
        <f>'Data with Vol Ests'!I$502*('Data with Vol Ests'!I49+('Data with Vol Ests'!I50-'Data with Vol Ests'!I49)*('Data with Vol Ests'!L$503/'Data with Vol Ests'!L50))/'Data with Vol Ests'!I49</f>
        <v>5344.239603120569</v>
      </c>
      <c r="D49" s="4">
        <f>'Data with Vol Ests'!N$502*('Data with Vol Ests'!N49+('Data with Vol Ests'!N50-'Data with Vol Ests'!N49)*('Data with Vol Ests'!Q$503/'Data with Vol Ests'!Q50))/'Data with Vol Ests'!N49</f>
        <v>4418.384865245581</v>
      </c>
      <c r="E49" s="4">
        <f>'Data with Vol Ests'!S$502*('Data with Vol Ests'!S49+('Data with Vol Ests'!S50-'Data with Vol Ests'!S49)*('Data with Vol Ests'!V$503/'Data with Vol Ests'!V50))/'Data with Vol Ests'!S49</f>
        <v>12065.999853013396</v>
      </c>
      <c r="G49" s="5">
        <f>$L$2*B49/Data!C$502+$M$2*C49/Data!D$502+$N$2*D49/Data!E$502+$O$2*E49/Data!F$502</f>
        <v>10201.167230961404</v>
      </c>
      <c r="I49" s="5">
        <f t="shared" si="0"/>
        <v>-201.16723096140413</v>
      </c>
    </row>
    <row r="50" spans="1:9" ht="15">
      <c r="A50">
        <f>Data!A51</f>
        <v>49</v>
      </c>
      <c r="B50" s="4">
        <f>'Data with Vol Ests'!D$502*('Data with Vol Ests'!D50+('Data with Vol Ests'!D51-'Data with Vol Ests'!D50)*('Data with Vol Ests'!G$503/'Data with Vol Ests'!G51))/'Data with Vol Ests'!D50</f>
        <v>11097.967320764545</v>
      </c>
      <c r="C50" s="4">
        <f>'Data with Vol Ests'!I$502*('Data with Vol Ests'!I50+('Data with Vol Ests'!I51-'Data with Vol Ests'!I50)*('Data with Vol Ests'!L$503/'Data with Vol Ests'!L51))/'Data with Vol Ests'!I50</f>
        <v>5216.641201456522</v>
      </c>
      <c r="D50" s="4">
        <f>'Data with Vol Ests'!N$502*('Data with Vol Ests'!N50+('Data with Vol Ests'!N51-'Data with Vol Ests'!N50)*('Data with Vol Ests'!Q$503/'Data with Vol Ests'!Q51))/'Data with Vol Ests'!N50</f>
        <v>4221.959082404568</v>
      </c>
      <c r="E50" s="4">
        <f>'Data with Vol Ests'!S$502*('Data with Vol Ests'!S50+('Data with Vol Ests'!S51-'Data with Vol Ests'!S50)*('Data with Vol Ests'!V$503/'Data with Vol Ests'!V51))/'Data with Vol Ests'!S50</f>
        <v>11856.64158447934</v>
      </c>
      <c r="G50" s="5">
        <f>$L$2*B50/Data!C$502+$M$2*C50/Data!D$502+$N$2*D50/Data!E$502+$O$2*E50/Data!F$502</f>
        <v>10012.769950086073</v>
      </c>
      <c r="I50" s="5">
        <f t="shared" si="0"/>
        <v>-12.76995008607264</v>
      </c>
    </row>
    <row r="51" spans="1:9" ht="15">
      <c r="A51">
        <f>Data!A52</f>
        <v>50</v>
      </c>
      <c r="B51" s="4">
        <f>'Data with Vol Ests'!D$502*('Data with Vol Ests'!D51+('Data with Vol Ests'!D52-'Data with Vol Ests'!D51)*('Data with Vol Ests'!G$503/'Data with Vol Ests'!G52))/'Data with Vol Ests'!D51</f>
        <v>10983.773447958907</v>
      </c>
      <c r="C51" s="4">
        <f>'Data with Vol Ests'!I$502*('Data with Vol Ests'!I51+('Data with Vol Ests'!I52-'Data with Vol Ests'!I51)*('Data with Vol Ests'!L$503/'Data with Vol Ests'!L52))/'Data with Vol Ests'!I51</f>
        <v>5194.110085752708</v>
      </c>
      <c r="D51" s="4">
        <f>'Data with Vol Ests'!N$502*('Data with Vol Ests'!N51+('Data with Vol Ests'!N52-'Data with Vol Ests'!N51)*('Data with Vol Ests'!Q$503/'Data with Vol Ests'!Q52))/'Data with Vol Ests'!N51</f>
        <v>4277.210660169883</v>
      </c>
      <c r="E51" s="4">
        <f>'Data with Vol Ests'!S$502*('Data with Vol Ests'!S51+('Data with Vol Ests'!S52-'Data with Vol Ests'!S51)*('Data with Vol Ests'!V$503/'Data with Vol Ests'!V52))/'Data with Vol Ests'!S51</f>
        <v>12158.119413044373</v>
      </c>
      <c r="G51" s="5">
        <f>$L$2*B51/Data!C$502+$M$2*C51/Data!D$502+$N$2*D51/Data!E$502+$O$2*E51/Data!F$502</f>
        <v>10021.61246499077</v>
      </c>
      <c r="I51" s="5">
        <f t="shared" si="0"/>
        <v>-21.612464990770604</v>
      </c>
    </row>
    <row r="52" spans="1:9" ht="15">
      <c r="A52">
        <f>Data!A53</f>
        <v>51</v>
      </c>
      <c r="B52" s="4">
        <f>'Data with Vol Ests'!D$502*('Data with Vol Ests'!D52+('Data with Vol Ests'!D53-'Data with Vol Ests'!D52)*('Data with Vol Ests'!G$503/'Data with Vol Ests'!G53))/'Data with Vol Ests'!D52</f>
        <v>11505.290264189425</v>
      </c>
      <c r="C52" s="4">
        <f>'Data with Vol Ests'!I$502*('Data with Vol Ests'!I52+('Data with Vol Ests'!I53-'Data with Vol Ests'!I52)*('Data with Vol Ests'!L$503/'Data with Vol Ests'!L53))/'Data with Vol Ests'!I52</f>
        <v>5237.617116624727</v>
      </c>
      <c r="D52" s="4">
        <f>'Data with Vol Ests'!N$502*('Data with Vol Ests'!N52+('Data with Vol Ests'!N53-'Data with Vol Ests'!N52)*('Data with Vol Ests'!Q$503/'Data with Vol Ests'!Q53))/'Data with Vol Ests'!N52</f>
        <v>4347.26317749754</v>
      </c>
      <c r="E52" s="4">
        <f>'Data with Vol Ests'!S$502*('Data with Vol Ests'!S52+('Data with Vol Ests'!S53-'Data with Vol Ests'!S52)*('Data with Vol Ests'!V$503/'Data with Vol Ests'!V53))/'Data with Vol Ests'!S52</f>
        <v>12216.527151615212</v>
      </c>
      <c r="G52" s="5">
        <f>$L$2*B52/Data!C$502+$M$2*C52/Data!D$502+$N$2*D52/Data!E$502+$O$2*E52/Data!F$502</f>
        <v>10262.292790922724</v>
      </c>
      <c r="I52" s="5">
        <f t="shared" si="0"/>
        <v>-262.2927909227237</v>
      </c>
    </row>
    <row r="53" spans="1:9" ht="15">
      <c r="A53">
        <f>Data!A54</f>
        <v>52</v>
      </c>
      <c r="B53" s="4">
        <f>'Data with Vol Ests'!D$502*('Data with Vol Ests'!D53+('Data with Vol Ests'!D54-'Data with Vol Ests'!D53)*('Data with Vol Ests'!G$503/'Data with Vol Ests'!G54))/'Data with Vol Ests'!D53</f>
        <v>11064.258383466422</v>
      </c>
      <c r="C53" s="4">
        <f>'Data with Vol Ests'!I$502*('Data with Vol Ests'!I53+('Data with Vol Ests'!I54-'Data with Vol Ests'!I53)*('Data with Vol Ests'!L$503/'Data with Vol Ests'!L54))/'Data with Vol Ests'!I53</f>
        <v>5259.78122830342</v>
      </c>
      <c r="D53" s="4">
        <f>'Data with Vol Ests'!N$502*('Data with Vol Ests'!N53+('Data with Vol Ests'!N54-'Data with Vol Ests'!N53)*('Data with Vol Ests'!Q$503/'Data with Vol Ests'!Q54))/'Data with Vol Ests'!N53</f>
        <v>4202.891479332295</v>
      </c>
      <c r="E53" s="4">
        <f>'Data with Vol Ests'!S$502*('Data with Vol Ests'!S53+('Data with Vol Ests'!S54-'Data with Vol Ests'!S53)*('Data with Vol Ests'!V$503/'Data with Vol Ests'!V54))/'Data with Vol Ests'!S53</f>
        <v>11993.760747516582</v>
      </c>
      <c r="G53" s="5">
        <f>$L$2*B53/Data!C$502+$M$2*C53/Data!D$502+$N$2*D53/Data!E$502+$O$2*E53/Data!F$502</f>
        <v>10043.769187088063</v>
      </c>
      <c r="I53" s="5">
        <f t="shared" si="0"/>
        <v>-43.76918708806261</v>
      </c>
    </row>
    <row r="54" spans="1:9" ht="15">
      <c r="A54">
        <f>Data!A55</f>
        <v>53</v>
      </c>
      <c r="B54" s="4">
        <f>'Data with Vol Ests'!D$502*('Data with Vol Ests'!D54+('Data with Vol Ests'!D55-'Data with Vol Ests'!D54)*('Data with Vol Ests'!G$503/'Data with Vol Ests'!G55))/'Data with Vol Ests'!D54</f>
        <v>11048.988886013089</v>
      </c>
      <c r="C54" s="4">
        <f>'Data with Vol Ests'!I$502*('Data with Vol Ests'!I54+('Data with Vol Ests'!I55-'Data with Vol Ests'!I54)*('Data with Vol Ests'!L$503/'Data with Vol Ests'!L55))/'Data with Vol Ests'!I54</f>
        <v>5322.740939251559</v>
      </c>
      <c r="D54" s="4">
        <f>'Data with Vol Ests'!N$502*('Data with Vol Ests'!N54+('Data with Vol Ests'!N55-'Data with Vol Ests'!N54)*('Data with Vol Ests'!Q$503/'Data with Vol Ests'!Q55))/'Data with Vol Ests'!N54</f>
        <v>4287.020868982231</v>
      </c>
      <c r="E54" s="4">
        <f>'Data with Vol Ests'!S$502*('Data with Vol Ests'!S54+('Data with Vol Ests'!S55-'Data with Vol Ests'!S54)*('Data with Vol Ests'!V$503/'Data with Vol Ests'!V55))/'Data with Vol Ests'!S54</f>
        <v>11878.44810874903</v>
      </c>
      <c r="G54" s="5">
        <f>$L$2*B54/Data!C$502+$M$2*C54/Data!D$502+$N$2*D54/Data!E$502+$O$2*E54/Data!F$502</f>
        <v>10075.267067590803</v>
      </c>
      <c r="I54" s="5">
        <f t="shared" si="0"/>
        <v>-75.26706759080298</v>
      </c>
    </row>
    <row r="55" spans="1:9" ht="15">
      <c r="A55">
        <f>Data!A56</f>
        <v>54</v>
      </c>
      <c r="B55" s="4">
        <f>'Data with Vol Ests'!D$502*('Data with Vol Ests'!D55+('Data with Vol Ests'!D56-'Data with Vol Ests'!D55)*('Data with Vol Ests'!G$503/'Data with Vol Ests'!G56))/'Data with Vol Ests'!D55</f>
        <v>11140.317372173693</v>
      </c>
      <c r="C55" s="4">
        <f>'Data with Vol Ests'!I$502*('Data with Vol Ests'!I55+('Data with Vol Ests'!I56-'Data with Vol Ests'!I55)*('Data with Vol Ests'!L$503/'Data with Vol Ests'!L56))/'Data with Vol Ests'!I55</f>
        <v>5079.698169295784</v>
      </c>
      <c r="D55" s="4">
        <f>'Data with Vol Ests'!N$502*('Data with Vol Ests'!N55+('Data with Vol Ests'!N56-'Data with Vol Ests'!N55)*('Data with Vol Ests'!Q$503/'Data with Vol Ests'!Q56))/'Data with Vol Ests'!N55</f>
        <v>4266.682149951604</v>
      </c>
      <c r="E55" s="4">
        <f>'Data with Vol Ests'!S$502*('Data with Vol Ests'!S55+('Data with Vol Ests'!S56-'Data with Vol Ests'!S55)*('Data with Vol Ests'!V$503/'Data with Vol Ests'!V56))/'Data with Vol Ests'!S55</f>
        <v>12188.55490936582</v>
      </c>
      <c r="G55" s="5">
        <f>$L$2*B55/Data!C$502+$M$2*C55/Data!D$502+$N$2*D55/Data!E$502+$O$2*E55/Data!F$502</f>
        <v>10014.957554361641</v>
      </c>
      <c r="I55" s="5">
        <f t="shared" si="0"/>
        <v>-14.957554361641087</v>
      </c>
    </row>
    <row r="56" spans="1:9" ht="15">
      <c r="A56">
        <f>Data!A57</f>
        <v>55</v>
      </c>
      <c r="B56" s="4">
        <f>'Data with Vol Ests'!D$502*('Data with Vol Ests'!D56+('Data with Vol Ests'!D57-'Data with Vol Ests'!D56)*('Data with Vol Ests'!G$503/'Data with Vol Ests'!G57))/'Data with Vol Ests'!D56</f>
        <v>10716.196471325391</v>
      </c>
      <c r="C56" s="4">
        <f>'Data with Vol Ests'!I$502*('Data with Vol Ests'!I56+('Data with Vol Ests'!I57-'Data with Vol Ests'!I56)*('Data with Vol Ests'!L$503/'Data with Vol Ests'!L57))/'Data with Vol Ests'!I56</f>
        <v>5101.259580209166</v>
      </c>
      <c r="D56" s="4">
        <f>'Data with Vol Ests'!N$502*('Data with Vol Ests'!N56+('Data with Vol Ests'!N57-'Data with Vol Ests'!N56)*('Data with Vol Ests'!Q$503/'Data with Vol Ests'!Q57))/'Data with Vol Ests'!N56</f>
        <v>4092.607992151529</v>
      </c>
      <c r="E56" s="4">
        <f>'Data with Vol Ests'!S$502*('Data with Vol Ests'!S56+('Data with Vol Ests'!S57-'Data with Vol Ests'!S56)*('Data with Vol Ests'!V$503/'Data with Vol Ests'!V57))/'Data with Vol Ests'!S56</f>
        <v>11774.036775624529</v>
      </c>
      <c r="G56" s="5">
        <f>$L$2*B56/Data!C$502+$M$2*C56/Data!D$502+$N$2*D56/Data!E$502+$O$2*E56/Data!F$502</f>
        <v>9763.25477954217</v>
      </c>
      <c r="I56" s="5">
        <f t="shared" si="0"/>
        <v>236.74522045782942</v>
      </c>
    </row>
    <row r="57" spans="1:9" ht="15">
      <c r="A57">
        <f>Data!A58</f>
        <v>56</v>
      </c>
      <c r="B57" s="4">
        <f>'Data with Vol Ests'!D$502*('Data with Vol Ests'!D57+('Data with Vol Ests'!D58-'Data with Vol Ests'!D57)*('Data with Vol Ests'!G$503/'Data with Vol Ests'!G58))/'Data with Vol Ests'!D57</f>
        <v>11006.53360009358</v>
      </c>
      <c r="C57" s="4">
        <f>'Data with Vol Ests'!I$502*('Data with Vol Ests'!I57+('Data with Vol Ests'!I58-'Data with Vol Ests'!I57)*('Data with Vol Ests'!L$503/'Data with Vol Ests'!L58))/'Data with Vol Ests'!I57</f>
        <v>5057.277949690833</v>
      </c>
      <c r="D57" s="4">
        <f>'Data with Vol Ests'!N$502*('Data with Vol Ests'!N57+('Data with Vol Ests'!N58-'Data with Vol Ests'!N57)*('Data with Vol Ests'!Q$503/'Data with Vol Ests'!Q58))/'Data with Vol Ests'!N57</f>
        <v>4106.323267243687</v>
      </c>
      <c r="E57" s="4">
        <f>'Data with Vol Ests'!S$502*('Data with Vol Ests'!S57+('Data with Vol Ests'!S58-'Data with Vol Ests'!S57)*('Data with Vol Ests'!V$503/'Data with Vol Ests'!V58))/'Data with Vol Ests'!S57</f>
        <v>11483.582505565322</v>
      </c>
      <c r="G57" s="5">
        <f>$L$2*B57/Data!C$502+$M$2*C57/Data!D$502+$N$2*D57/Data!E$502+$O$2*E57/Data!F$502</f>
        <v>9798.094058093418</v>
      </c>
      <c r="I57" s="5">
        <f t="shared" si="0"/>
        <v>201.90594190658157</v>
      </c>
    </row>
    <row r="58" spans="1:9" ht="15">
      <c r="A58">
        <f>Data!A59</f>
        <v>57</v>
      </c>
      <c r="B58" s="4">
        <f>'Data with Vol Ests'!D$502*('Data with Vol Ests'!D58+('Data with Vol Ests'!D59-'Data with Vol Ests'!D58)*('Data with Vol Ests'!G$503/'Data with Vol Ests'!G59))/'Data with Vol Ests'!D58</f>
        <v>10997.5881875988</v>
      </c>
      <c r="C58" s="4">
        <f>'Data with Vol Ests'!I$502*('Data with Vol Ests'!I58+('Data with Vol Ests'!I59-'Data with Vol Ests'!I58)*('Data with Vol Ests'!L$503/'Data with Vol Ests'!L59))/'Data with Vol Ests'!I58</f>
        <v>5206.940834225516</v>
      </c>
      <c r="D58" s="4">
        <f>'Data with Vol Ests'!N$502*('Data with Vol Ests'!N58+('Data with Vol Ests'!N59-'Data with Vol Ests'!N58)*('Data with Vol Ests'!Q$503/'Data with Vol Ests'!Q59))/'Data with Vol Ests'!N58</f>
        <v>4178.257382198884</v>
      </c>
      <c r="E58" s="4">
        <f>'Data with Vol Ests'!S$502*('Data with Vol Ests'!S58+('Data with Vol Ests'!S59-'Data with Vol Ests'!S58)*('Data with Vol Ests'!V$503/'Data with Vol Ests'!V59))/'Data with Vol Ests'!S58</f>
        <v>12078.779603696968</v>
      </c>
      <c r="G58" s="5">
        <f>$L$2*B58/Data!C$502+$M$2*C58/Data!D$502+$N$2*D58/Data!E$502+$O$2*E58/Data!F$502</f>
        <v>9997.405605583854</v>
      </c>
      <c r="I58" s="5">
        <f t="shared" si="0"/>
        <v>2.594394416146315</v>
      </c>
    </row>
    <row r="59" spans="1:9" ht="15">
      <c r="A59">
        <f>Data!A60</f>
        <v>58</v>
      </c>
      <c r="B59" s="4">
        <f>'Data with Vol Ests'!D$502*('Data with Vol Ests'!D59+('Data with Vol Ests'!D60-'Data with Vol Ests'!D59)*('Data with Vol Ests'!G$503/'Data with Vol Ests'!G60))/'Data with Vol Ests'!D59</f>
        <v>10804.194616592722</v>
      </c>
      <c r="C59" s="4">
        <f>'Data with Vol Ests'!I$502*('Data with Vol Ests'!I59+('Data with Vol Ests'!I60-'Data with Vol Ests'!I59)*('Data with Vol Ests'!L$503/'Data with Vol Ests'!L60))/'Data with Vol Ests'!I59</f>
        <v>5284.106358471975</v>
      </c>
      <c r="D59" s="4">
        <f>'Data with Vol Ests'!N$502*('Data with Vol Ests'!N59+('Data with Vol Ests'!N60-'Data with Vol Ests'!N59)*('Data with Vol Ests'!Q$503/'Data with Vol Ests'!Q60))/'Data with Vol Ests'!N59</f>
        <v>4308.721397021194</v>
      </c>
      <c r="E59" s="4">
        <f>'Data with Vol Ests'!S$502*('Data with Vol Ests'!S59+('Data with Vol Ests'!S60-'Data with Vol Ests'!S59)*('Data with Vol Ests'!V$503/'Data with Vol Ests'!V60))/'Data with Vol Ests'!S59</f>
        <v>11968.923253092376</v>
      </c>
      <c r="G59" s="5">
        <f>$L$2*B59/Data!C$502+$M$2*C59/Data!D$502+$N$2*D59/Data!E$502+$O$2*E59/Data!F$502</f>
        <v>9984.332092101855</v>
      </c>
      <c r="I59" s="5">
        <f t="shared" si="0"/>
        <v>15.667907898145131</v>
      </c>
    </row>
    <row r="60" spans="1:9" ht="15">
      <c r="A60">
        <f>Data!A61</f>
        <v>59</v>
      </c>
      <c r="B60" s="4">
        <f>'Data with Vol Ests'!D$502*('Data with Vol Ests'!D60+('Data with Vol Ests'!D61-'Data with Vol Ests'!D60)*('Data with Vol Ests'!G$503/'Data with Vol Ests'!G61))/'Data with Vol Ests'!D60</f>
        <v>10966.828243424618</v>
      </c>
      <c r="C60" s="4">
        <f>'Data with Vol Ests'!I$502*('Data with Vol Ests'!I60+('Data with Vol Ests'!I61-'Data with Vol Ests'!I60)*('Data with Vol Ests'!L$503/'Data with Vol Ests'!L61))/'Data with Vol Ests'!I60</f>
        <v>5195.696431327311</v>
      </c>
      <c r="D60" s="4">
        <f>'Data with Vol Ests'!N$502*('Data with Vol Ests'!N60+('Data with Vol Ests'!N61-'Data with Vol Ests'!N60)*('Data with Vol Ests'!Q$503/'Data with Vol Ests'!Q61))/'Data with Vol Ests'!N60</f>
        <v>3998.7430467529016</v>
      </c>
      <c r="E60" s="4">
        <f>'Data with Vol Ests'!S$502*('Data with Vol Ests'!S60+('Data with Vol Ests'!S61-'Data with Vol Ests'!S60)*('Data with Vol Ests'!V$503/'Data with Vol Ests'!V61))/'Data with Vol Ests'!S60</f>
        <v>11965.929081900196</v>
      </c>
      <c r="G60" s="5">
        <f>$L$2*B60/Data!C$502+$M$2*C60/Data!D$502+$N$2*D60/Data!E$502+$O$2*E60/Data!F$502</f>
        <v>9918.483061420422</v>
      </c>
      <c r="I60" s="5">
        <f t="shared" si="0"/>
        <v>81.51693857957798</v>
      </c>
    </row>
    <row r="61" spans="1:9" ht="15">
      <c r="A61">
        <f>Data!A62</f>
        <v>60</v>
      </c>
      <c r="B61" s="4">
        <f>'Data with Vol Ests'!D$502*('Data with Vol Ests'!D61+('Data with Vol Ests'!D62-'Data with Vol Ests'!D61)*('Data with Vol Ests'!G$503/'Data with Vol Ests'!G62))/'Data with Vol Ests'!D61</f>
        <v>11418.983202845353</v>
      </c>
      <c r="C61" s="4">
        <f>'Data with Vol Ests'!I$502*('Data with Vol Ests'!I61+('Data with Vol Ests'!I62-'Data with Vol Ests'!I61)*('Data with Vol Ests'!L$503/'Data with Vol Ests'!L62))/'Data with Vol Ests'!I61</f>
        <v>5534.044128247834</v>
      </c>
      <c r="D61" s="4">
        <f>'Data with Vol Ests'!N$502*('Data with Vol Ests'!N61+('Data with Vol Ests'!N62-'Data with Vol Ests'!N61)*('Data with Vol Ests'!Q$503/'Data with Vol Ests'!Q62))/'Data with Vol Ests'!N61</f>
        <v>4555.327176487763</v>
      </c>
      <c r="E61" s="4">
        <f>'Data with Vol Ests'!S$502*('Data with Vol Ests'!S61+('Data with Vol Ests'!S62-'Data with Vol Ests'!S61)*('Data with Vol Ests'!V$503/'Data with Vol Ests'!V62))/'Data with Vol Ests'!S61</f>
        <v>12031.001277396754</v>
      </c>
      <c r="G61" s="5">
        <f>$L$2*B61/Data!C$502+$M$2*C61/Data!D$502+$N$2*D61/Data!E$502+$O$2*E61/Data!F$502</f>
        <v>10420.406189253405</v>
      </c>
      <c r="I61" s="5">
        <f t="shared" si="0"/>
        <v>-420.4061892534046</v>
      </c>
    </row>
    <row r="62" spans="1:9" ht="15">
      <c r="A62">
        <f>Data!A63</f>
        <v>61</v>
      </c>
      <c r="B62" s="4">
        <f>'Data with Vol Ests'!D$502*('Data with Vol Ests'!D62+('Data with Vol Ests'!D63-'Data with Vol Ests'!D62)*('Data with Vol Ests'!G$503/'Data with Vol Ests'!G63))/'Data with Vol Ests'!D62</f>
        <v>11243.032204257297</v>
      </c>
      <c r="C62" s="4">
        <f>'Data with Vol Ests'!I$502*('Data with Vol Ests'!I62+('Data with Vol Ests'!I63-'Data with Vol Ests'!I62)*('Data with Vol Ests'!L$503/'Data with Vol Ests'!L63))/'Data with Vol Ests'!I62</f>
        <v>5274.913326197707</v>
      </c>
      <c r="D62" s="4">
        <f>'Data with Vol Ests'!N$502*('Data with Vol Ests'!N62+('Data with Vol Ests'!N63-'Data with Vol Ests'!N62)*('Data with Vol Ests'!Q$503/'Data with Vol Ests'!Q63))/'Data with Vol Ests'!N62</f>
        <v>4333.566716264961</v>
      </c>
      <c r="E62" s="4">
        <f>'Data with Vol Ests'!S$502*('Data with Vol Ests'!S62+('Data with Vol Ests'!S63-'Data with Vol Ests'!S62)*('Data with Vol Ests'!V$503/'Data with Vol Ests'!V63))/'Data with Vol Ests'!S62</f>
        <v>12055.528809700187</v>
      </c>
      <c r="G62" s="5">
        <f>$L$2*B62/Data!C$502+$M$2*C62/Data!D$502+$N$2*D62/Data!E$502+$O$2*E62/Data!F$502</f>
        <v>10158.587717979006</v>
      </c>
      <c r="I62" s="5">
        <f t="shared" si="0"/>
        <v>-158.5877179790059</v>
      </c>
    </row>
    <row r="63" spans="1:9" ht="15">
      <c r="A63">
        <f>Data!A64</f>
        <v>62</v>
      </c>
      <c r="B63" s="4">
        <f>'Data with Vol Ests'!D$502*('Data with Vol Ests'!D63+('Data with Vol Ests'!D64-'Data with Vol Ests'!D63)*('Data with Vol Ests'!G$503/'Data with Vol Ests'!G64))/'Data with Vol Ests'!D63</f>
        <v>11107.40976872707</v>
      </c>
      <c r="C63" s="4">
        <f>'Data with Vol Ests'!I$502*('Data with Vol Ests'!I63+('Data with Vol Ests'!I64-'Data with Vol Ests'!I63)*('Data with Vol Ests'!L$503/'Data with Vol Ests'!L64))/'Data with Vol Ests'!I63</f>
        <v>5176.625010691303</v>
      </c>
      <c r="D63" s="4">
        <f>'Data with Vol Ests'!N$502*('Data with Vol Ests'!N63+('Data with Vol Ests'!N64-'Data with Vol Ests'!N63)*('Data with Vol Ests'!Q$503/'Data with Vol Ests'!Q64))/'Data with Vol Ests'!N63</f>
        <v>4224.937530066123</v>
      </c>
      <c r="E63" s="4">
        <f>'Data with Vol Ests'!S$502*('Data with Vol Ests'!S63+('Data with Vol Ests'!S64-'Data with Vol Ests'!S63)*('Data with Vol Ests'!V$503/'Data with Vol Ests'!V64))/'Data with Vol Ests'!S63</f>
        <v>11694.081261324705</v>
      </c>
      <c r="G63" s="5">
        <f>$L$2*B63/Data!C$502+$M$2*C63/Data!D$502+$N$2*D63/Data!E$502+$O$2*E63/Data!F$502</f>
        <v>9966.723109012586</v>
      </c>
      <c r="I63" s="5">
        <f t="shared" si="0"/>
        <v>33.276890987413935</v>
      </c>
    </row>
    <row r="64" spans="1:9" ht="15">
      <c r="A64">
        <f>Data!A65</f>
        <v>63</v>
      </c>
      <c r="B64" s="4">
        <f>'Data with Vol Ests'!D$502*('Data with Vol Ests'!D64+('Data with Vol Ests'!D65-'Data with Vol Ests'!D64)*('Data with Vol Ests'!G$503/'Data with Vol Ests'!G65))/'Data with Vol Ests'!D64</f>
        <v>10697.757677797885</v>
      </c>
      <c r="C64" s="4">
        <f>'Data with Vol Ests'!I$502*('Data with Vol Ests'!I64+('Data with Vol Ests'!I65-'Data with Vol Ests'!I64)*('Data with Vol Ests'!L$503/'Data with Vol Ests'!L65))/'Data with Vol Ests'!I64</f>
        <v>5165.469593508042</v>
      </c>
      <c r="D64" s="4">
        <f>'Data with Vol Ests'!N$502*('Data with Vol Ests'!N64+('Data with Vol Ests'!N65-'Data with Vol Ests'!N64)*('Data with Vol Ests'!Q$503/'Data with Vol Ests'!Q65))/'Data with Vol Ests'!N64</f>
        <v>4262.449509834059</v>
      </c>
      <c r="E64" s="4">
        <f>'Data with Vol Ests'!S$502*('Data with Vol Ests'!S64+('Data with Vol Ests'!S65-'Data with Vol Ests'!S64)*('Data with Vol Ests'!V$503/'Data with Vol Ests'!V65))/'Data with Vol Ests'!S64</f>
        <v>11976.610323376406</v>
      </c>
      <c r="G64" s="5">
        <f>$L$2*B64/Data!C$502+$M$2*C64/Data!D$502+$N$2*D64/Data!E$502+$O$2*E64/Data!F$502</f>
        <v>9867.554663251249</v>
      </c>
      <c r="I64" s="5">
        <f t="shared" si="0"/>
        <v>132.4453367487513</v>
      </c>
    </row>
    <row r="65" spans="1:9" ht="15">
      <c r="A65">
        <f>Data!A66</f>
        <v>64</v>
      </c>
      <c r="B65" s="4">
        <f>'Data with Vol Ests'!D$502*('Data with Vol Ests'!D65+('Data with Vol Ests'!D66-'Data with Vol Ests'!D65)*('Data with Vol Ests'!G$503/'Data with Vol Ests'!G66))/'Data with Vol Ests'!D65</f>
        <v>11044.381211052832</v>
      </c>
      <c r="C65" s="4">
        <f>'Data with Vol Ests'!I$502*('Data with Vol Ests'!I65+('Data with Vol Ests'!I66-'Data with Vol Ests'!I65)*('Data with Vol Ests'!L$503/'Data with Vol Ests'!L66))/'Data with Vol Ests'!I65</f>
        <v>5096.848577084313</v>
      </c>
      <c r="D65" s="4">
        <f>'Data with Vol Ests'!N$502*('Data with Vol Ests'!N65+('Data with Vol Ests'!N66-'Data with Vol Ests'!N65)*('Data with Vol Ests'!Q$503/'Data with Vol Ests'!Q66))/'Data with Vol Ests'!N65</f>
        <v>4223.291833370036</v>
      </c>
      <c r="E65" s="4">
        <f>'Data with Vol Ests'!S$502*('Data with Vol Ests'!S65+('Data with Vol Ests'!S66-'Data with Vol Ests'!S65)*('Data with Vol Ests'!V$503/'Data with Vol Ests'!V66))/'Data with Vol Ests'!S65</f>
        <v>11851.62196489412</v>
      </c>
      <c r="G65" s="5">
        <f>$L$2*B65/Data!C$502+$M$2*C65/Data!D$502+$N$2*D65/Data!E$502+$O$2*E65/Data!F$502</f>
        <v>9923.651228208444</v>
      </c>
      <c r="I65" s="5">
        <f t="shared" si="0"/>
        <v>76.34877179155592</v>
      </c>
    </row>
    <row r="66" spans="1:9" ht="15">
      <c r="A66">
        <f>Data!A67</f>
        <v>65</v>
      </c>
      <c r="B66" s="4">
        <f>'Data with Vol Ests'!D$502*('Data with Vol Ests'!D66+('Data with Vol Ests'!D67-'Data with Vol Ests'!D66)*('Data with Vol Ests'!G$503/'Data with Vol Ests'!G67))/'Data with Vol Ests'!D66</f>
        <v>11127.226373246094</v>
      </c>
      <c r="C66" s="4">
        <f>'Data with Vol Ests'!I$502*('Data with Vol Ests'!I66+('Data with Vol Ests'!I67-'Data with Vol Ests'!I66)*('Data with Vol Ests'!L$503/'Data with Vol Ests'!L67))/'Data with Vol Ests'!I66</f>
        <v>5134.109561342144</v>
      </c>
      <c r="D66" s="4">
        <f>'Data with Vol Ests'!N$502*('Data with Vol Ests'!N66+('Data with Vol Ests'!N67-'Data with Vol Ests'!N66)*('Data with Vol Ests'!Q$503/'Data with Vol Ests'!Q67))/'Data with Vol Ests'!N66</f>
        <v>4368.882724272624</v>
      </c>
      <c r="E66" s="4">
        <f>'Data with Vol Ests'!S$502*('Data with Vol Ests'!S66+('Data with Vol Ests'!S67-'Data with Vol Ests'!S66)*('Data with Vol Ests'!V$503/'Data with Vol Ests'!V67))/'Data with Vol Ests'!S66</f>
        <v>11840.984665109816</v>
      </c>
      <c r="G66" s="5">
        <f>$L$2*B66/Data!C$502+$M$2*C66/Data!D$502+$N$2*D66/Data!E$502+$O$2*E66/Data!F$502</f>
        <v>10007.898285328738</v>
      </c>
      <c r="I66" s="5">
        <f aca="true" t="shared" si="1" ref="I66:I129">10000-G66</f>
        <v>-7.898285328737984</v>
      </c>
    </row>
    <row r="67" spans="1:9" ht="15">
      <c r="A67">
        <f>Data!A68</f>
        <v>66</v>
      </c>
      <c r="B67" s="4">
        <f>'Data with Vol Ests'!D$502*('Data with Vol Ests'!D67+('Data with Vol Ests'!D68-'Data with Vol Ests'!D67)*('Data with Vol Ests'!G$503/'Data with Vol Ests'!G68))/'Data with Vol Ests'!D67</f>
        <v>11417.309800345507</v>
      </c>
      <c r="C67" s="4">
        <f>'Data with Vol Ests'!I$502*('Data with Vol Ests'!I67+('Data with Vol Ests'!I68-'Data with Vol Ests'!I67)*('Data with Vol Ests'!L$503/'Data with Vol Ests'!L68))/'Data with Vol Ests'!I67</f>
        <v>5162.387286189225</v>
      </c>
      <c r="D67" s="4">
        <f>'Data with Vol Ests'!N$502*('Data with Vol Ests'!N67+('Data with Vol Ests'!N68-'Data with Vol Ests'!N67)*('Data with Vol Ests'!Q$503/'Data with Vol Ests'!Q68))/'Data with Vol Ests'!N67</f>
        <v>4180.438546541033</v>
      </c>
      <c r="E67" s="4">
        <f>'Data with Vol Ests'!S$502*('Data with Vol Ests'!S67+('Data with Vol Ests'!S68-'Data with Vol Ests'!S67)*('Data with Vol Ests'!V$503/'Data with Vol Ests'!V68))/'Data with Vol Ests'!S67</f>
        <v>12508.862833600651</v>
      </c>
      <c r="G67" s="5">
        <f>$L$2*B67/Data!C$502+$M$2*C67/Data!D$502+$N$2*D67/Data!E$502+$O$2*E67/Data!F$502</f>
        <v>10196.164951028935</v>
      </c>
      <c r="I67" s="5">
        <f t="shared" si="1"/>
        <v>-196.16495102893532</v>
      </c>
    </row>
    <row r="68" spans="1:9" ht="15">
      <c r="A68">
        <f>Data!A69</f>
        <v>67</v>
      </c>
      <c r="B68" s="4">
        <f>'Data with Vol Ests'!D$502*('Data with Vol Ests'!D68+('Data with Vol Ests'!D69-'Data with Vol Ests'!D68)*('Data with Vol Ests'!G$503/'Data with Vol Ests'!G69))/'Data with Vol Ests'!D68</f>
        <v>11168.42498158189</v>
      </c>
      <c r="C68" s="4">
        <f>'Data with Vol Ests'!I$502*('Data with Vol Ests'!I68+('Data with Vol Ests'!I69-'Data with Vol Ests'!I68)*('Data with Vol Ests'!L$503/'Data with Vol Ests'!L69))/'Data with Vol Ests'!I68</f>
        <v>5399.849697026016</v>
      </c>
      <c r="D68" s="4">
        <f>'Data with Vol Ests'!N$502*('Data with Vol Ests'!N68+('Data with Vol Ests'!N69-'Data with Vol Ests'!N68)*('Data with Vol Ests'!Q$503/'Data with Vol Ests'!Q69))/'Data with Vol Ests'!N68</f>
        <v>4344.673922820459</v>
      </c>
      <c r="E68" s="4">
        <f>'Data with Vol Ests'!S$502*('Data with Vol Ests'!S68+('Data with Vol Ests'!S69-'Data with Vol Ests'!S68)*('Data with Vol Ests'!V$503/'Data with Vol Ests'!V69))/'Data with Vol Ests'!S68</f>
        <v>11928.732414673821</v>
      </c>
      <c r="G68" s="5">
        <f>$L$2*B68/Data!C$502+$M$2*C68/Data!D$502+$N$2*D68/Data!E$502+$O$2*E68/Data!F$502</f>
        <v>10185.13896088669</v>
      </c>
      <c r="I68" s="5">
        <f t="shared" si="1"/>
        <v>-185.13896088669026</v>
      </c>
    </row>
    <row r="69" spans="1:9" ht="15">
      <c r="A69">
        <f>Data!A70</f>
        <v>68</v>
      </c>
      <c r="B69" s="4">
        <f>'Data with Vol Ests'!D$502*('Data with Vol Ests'!D69+('Data with Vol Ests'!D70-'Data with Vol Ests'!D69)*('Data with Vol Ests'!G$503/'Data with Vol Ests'!G70))/'Data with Vol Ests'!D69</f>
        <v>11261.001880009355</v>
      </c>
      <c r="C69" s="4">
        <f>'Data with Vol Ests'!I$502*('Data with Vol Ests'!I69+('Data with Vol Ests'!I70-'Data with Vol Ests'!I69)*('Data with Vol Ests'!L$503/'Data with Vol Ests'!L70))/'Data with Vol Ests'!I69</f>
        <v>5311.5300848711695</v>
      </c>
      <c r="D69" s="4">
        <f>'Data with Vol Ests'!N$502*('Data with Vol Ests'!N69+('Data with Vol Ests'!N70-'Data with Vol Ests'!N69)*('Data with Vol Ests'!Q$503/'Data with Vol Ests'!Q70))/'Data with Vol Ests'!N69</f>
        <v>4207.4344193431025</v>
      </c>
      <c r="E69" s="4">
        <f>'Data with Vol Ests'!S$502*('Data with Vol Ests'!S69+('Data with Vol Ests'!S70-'Data with Vol Ests'!S69)*('Data with Vol Ests'!V$503/'Data with Vol Ests'!V70))/'Data with Vol Ests'!S69</f>
        <v>11867.9845222955</v>
      </c>
      <c r="G69" s="5">
        <f>$L$2*B69/Data!C$502+$M$2*C69/Data!D$502+$N$2*D69/Data!E$502+$O$2*E69/Data!F$502</f>
        <v>10125.164919515542</v>
      </c>
      <c r="I69" s="5">
        <f t="shared" si="1"/>
        <v>-125.16491951554235</v>
      </c>
    </row>
    <row r="70" spans="1:9" ht="15">
      <c r="A70">
        <f>Data!A71</f>
        <v>69</v>
      </c>
      <c r="B70" s="4">
        <f>'Data with Vol Ests'!D$502*('Data with Vol Ests'!D70+('Data with Vol Ests'!D71-'Data with Vol Ests'!D70)*('Data with Vol Ests'!G$503/'Data with Vol Ests'!G71))/'Data with Vol Ests'!D70</f>
        <v>11183.643354128586</v>
      </c>
      <c r="C70" s="4">
        <f>'Data with Vol Ests'!I$502*('Data with Vol Ests'!I70+('Data with Vol Ests'!I71-'Data with Vol Ests'!I70)*('Data with Vol Ests'!L$503/'Data with Vol Ests'!L71))/'Data with Vol Ests'!I70</f>
        <v>4907.242367066641</v>
      </c>
      <c r="D70" s="4">
        <f>'Data with Vol Ests'!N$502*('Data with Vol Ests'!N70+('Data with Vol Ests'!N71-'Data with Vol Ests'!N70)*('Data with Vol Ests'!Q$503/'Data with Vol Ests'!Q71))/'Data with Vol Ests'!N70</f>
        <v>3999.6900917141943</v>
      </c>
      <c r="E70" s="4">
        <f>'Data with Vol Ests'!S$502*('Data with Vol Ests'!S70+('Data with Vol Ests'!S71-'Data with Vol Ests'!S70)*('Data with Vol Ests'!V$503/'Data with Vol Ests'!V71))/'Data with Vol Ests'!S70</f>
        <v>11877.738142971788</v>
      </c>
      <c r="G70" s="5">
        <f>$L$2*B70/Data!C$502+$M$2*C70/Data!D$502+$N$2*D70/Data!E$502+$O$2*E70/Data!F$502</f>
        <v>9816.188812628929</v>
      </c>
      <c r="I70" s="5">
        <f t="shared" si="1"/>
        <v>183.81118737107136</v>
      </c>
    </row>
    <row r="71" spans="1:9" ht="15">
      <c r="A71">
        <f>Data!A72</f>
        <v>70</v>
      </c>
      <c r="B71" s="4">
        <f>'Data with Vol Ests'!D$502*('Data with Vol Ests'!D71+('Data with Vol Ests'!D72-'Data with Vol Ests'!D71)*('Data with Vol Ests'!G$503/'Data with Vol Ests'!G72))/'Data with Vol Ests'!D71</f>
        <v>10906.038124326977</v>
      </c>
      <c r="C71" s="4">
        <f>'Data with Vol Ests'!I$502*('Data with Vol Ests'!I71+('Data with Vol Ests'!I72-'Data with Vol Ests'!I71)*('Data with Vol Ests'!L$503/'Data with Vol Ests'!L72))/'Data with Vol Ests'!I71</f>
        <v>5251.17326416528</v>
      </c>
      <c r="D71" s="4">
        <f>'Data with Vol Ests'!N$502*('Data with Vol Ests'!N71+('Data with Vol Ests'!N72-'Data with Vol Ests'!N71)*('Data with Vol Ests'!Q$503/'Data with Vol Ests'!Q72))/'Data with Vol Ests'!N71</f>
        <v>4275.944183349094</v>
      </c>
      <c r="E71" s="4">
        <f>'Data with Vol Ests'!S$502*('Data with Vol Ests'!S71+('Data with Vol Ests'!S72-'Data with Vol Ests'!S71)*('Data with Vol Ests'!V$503/'Data with Vol Ests'!V72))/'Data with Vol Ests'!S71</f>
        <v>11336.032819558937</v>
      </c>
      <c r="G71" s="5">
        <f>$L$2*B71/Data!C$502+$M$2*C71/Data!D$502+$N$2*D71/Data!E$502+$O$2*E71/Data!F$502</f>
        <v>9889.10217486411</v>
      </c>
      <c r="I71" s="5">
        <f t="shared" si="1"/>
        <v>110.89782513588943</v>
      </c>
    </row>
    <row r="72" spans="1:9" ht="15">
      <c r="A72">
        <f>Data!A73</f>
        <v>71</v>
      </c>
      <c r="B72" s="4">
        <f>'Data with Vol Ests'!D$502*('Data with Vol Ests'!D72+('Data with Vol Ests'!D73-'Data with Vol Ests'!D72)*('Data with Vol Ests'!G$503/'Data with Vol Ests'!G73))/'Data with Vol Ests'!D72</f>
        <v>11045.173591912018</v>
      </c>
      <c r="C72" s="4">
        <f>'Data with Vol Ests'!I$502*('Data with Vol Ests'!I72+('Data with Vol Ests'!I73-'Data with Vol Ests'!I72)*('Data with Vol Ests'!L$503/'Data with Vol Ests'!L73))/'Data with Vol Ests'!I72</f>
        <v>5188.557397006909</v>
      </c>
      <c r="D72" s="4">
        <f>'Data with Vol Ests'!N$502*('Data with Vol Ests'!N72+('Data with Vol Ests'!N73-'Data with Vol Ests'!N72)*('Data with Vol Ests'!Q$503/'Data with Vol Ests'!Q73))/'Data with Vol Ests'!N72</f>
        <v>4242.23650571026</v>
      </c>
      <c r="E72" s="4">
        <f>'Data with Vol Ests'!S$502*('Data with Vol Ests'!S72+('Data with Vol Ests'!S73-'Data with Vol Ests'!S72)*('Data with Vol Ests'!V$503/'Data with Vol Ests'!V73))/'Data with Vol Ests'!S72</f>
        <v>12019.506571723652</v>
      </c>
      <c r="G72" s="5">
        <f>$L$2*B72/Data!C$502+$M$2*C72/Data!D$502+$N$2*D72/Data!E$502+$O$2*E72/Data!F$502</f>
        <v>10009.325842477356</v>
      </c>
      <c r="I72" s="5">
        <f t="shared" si="1"/>
        <v>-9.325842477355764</v>
      </c>
    </row>
    <row r="73" spans="1:9" ht="15">
      <c r="A73">
        <f>Data!A74</f>
        <v>72</v>
      </c>
      <c r="B73" s="4">
        <f>'Data with Vol Ests'!D$502*('Data with Vol Ests'!D73+('Data with Vol Ests'!D74-'Data with Vol Ests'!D73)*('Data with Vol Ests'!G$503/'Data with Vol Ests'!G74))/'Data with Vol Ests'!D73</f>
        <v>11047.34552460438</v>
      </c>
      <c r="C73" s="4">
        <f>'Data with Vol Ests'!I$502*('Data with Vol Ests'!I73+('Data with Vol Ests'!I74-'Data with Vol Ests'!I73)*('Data with Vol Ests'!L$503/'Data with Vol Ests'!L74))/'Data with Vol Ests'!I73</f>
        <v>5003.094347452318</v>
      </c>
      <c r="D73" s="4">
        <f>'Data with Vol Ests'!N$502*('Data with Vol Ests'!N73+('Data with Vol Ests'!N74-'Data with Vol Ests'!N73)*('Data with Vol Ests'!Q$503/'Data with Vol Ests'!Q74))/'Data with Vol Ests'!N73</f>
        <v>4203.164285533986</v>
      </c>
      <c r="E73" s="4">
        <f>'Data with Vol Ests'!S$502*('Data with Vol Ests'!S73+('Data with Vol Ests'!S74-'Data with Vol Ests'!S73)*('Data with Vol Ests'!V$503/'Data with Vol Ests'!V74))/'Data with Vol Ests'!S73</f>
        <v>12300.298470203252</v>
      </c>
      <c r="G73" s="5">
        <f>$L$2*B73/Data!C$502+$M$2*C73/Data!D$502+$N$2*D73/Data!E$502+$O$2*E73/Data!F$502</f>
        <v>9940.583671732591</v>
      </c>
      <c r="I73" s="5">
        <f t="shared" si="1"/>
        <v>59.41632826740897</v>
      </c>
    </row>
    <row r="74" spans="1:9" ht="15">
      <c r="A74">
        <f>Data!A75</f>
        <v>73</v>
      </c>
      <c r="B74" s="4">
        <f>'Data with Vol Ests'!D$502*('Data with Vol Ests'!D74+('Data with Vol Ests'!D75-'Data with Vol Ests'!D74)*('Data with Vol Ests'!G$503/'Data with Vol Ests'!G75))/'Data with Vol Ests'!D74</f>
        <v>10794.622173073267</v>
      </c>
      <c r="C74" s="4">
        <f>'Data with Vol Ests'!I$502*('Data with Vol Ests'!I74+('Data with Vol Ests'!I75-'Data with Vol Ests'!I74)*('Data with Vol Ests'!L$503/'Data with Vol Ests'!L75))/'Data with Vol Ests'!I74</f>
        <v>5023.722600818013</v>
      </c>
      <c r="D74" s="4">
        <f>'Data with Vol Ests'!N$502*('Data with Vol Ests'!N74+('Data with Vol Ests'!N75-'Data with Vol Ests'!N74)*('Data with Vol Ests'!Q$503/'Data with Vol Ests'!Q75))/'Data with Vol Ests'!N74</f>
        <v>4002.695190247002</v>
      </c>
      <c r="E74" s="4">
        <f>'Data with Vol Ests'!S$502*('Data with Vol Ests'!S74+('Data with Vol Ests'!S75-'Data with Vol Ests'!S74)*('Data with Vol Ests'!V$503/'Data with Vol Ests'!V75))/'Data with Vol Ests'!S74</f>
        <v>11720.969983973617</v>
      </c>
      <c r="G74" s="5">
        <f>$L$2*B74/Data!C$502+$M$2*C74/Data!D$502+$N$2*D74/Data!E$502+$O$2*E74/Data!F$502</f>
        <v>9716.845764940064</v>
      </c>
      <c r="I74" s="5">
        <f t="shared" si="1"/>
        <v>283.1542350599357</v>
      </c>
    </row>
    <row r="75" spans="1:9" ht="15">
      <c r="A75">
        <f>Data!A76</f>
        <v>74</v>
      </c>
      <c r="B75" s="4">
        <f>'Data with Vol Ests'!D$502*('Data with Vol Ests'!D75+('Data with Vol Ests'!D76-'Data with Vol Ests'!D75)*('Data with Vol Ests'!G$503/'Data with Vol Ests'!G76))/'Data with Vol Ests'!D75</f>
        <v>10246.07810207175</v>
      </c>
      <c r="C75" s="4">
        <f>'Data with Vol Ests'!I$502*('Data with Vol Ests'!I75+('Data with Vol Ests'!I76-'Data with Vol Ests'!I75)*('Data with Vol Ests'!L$503/'Data with Vol Ests'!L76))/'Data with Vol Ests'!I75</f>
        <v>4870.986613230588</v>
      </c>
      <c r="D75" s="4">
        <f>'Data with Vol Ests'!N$502*('Data with Vol Ests'!N75+('Data with Vol Ests'!N76-'Data with Vol Ests'!N75)*('Data with Vol Ests'!Q$503/'Data with Vol Ests'!Q76))/'Data with Vol Ests'!N75</f>
        <v>3953.3076979913517</v>
      </c>
      <c r="E75" s="4">
        <f>'Data with Vol Ests'!S$502*('Data with Vol Ests'!S75+('Data with Vol Ests'!S76-'Data with Vol Ests'!S75)*('Data with Vol Ests'!V$503/'Data with Vol Ests'!V76))/'Data with Vol Ests'!S75</f>
        <v>12246.069703860914</v>
      </c>
      <c r="G75" s="5">
        <f>$L$2*B75/Data!C$502+$M$2*C75/Data!D$502+$N$2*D75/Data!E$502+$O$2*E75/Data!F$502</f>
        <v>9505.39132082722</v>
      </c>
      <c r="I75" s="5">
        <f t="shared" si="1"/>
        <v>494.6086791727794</v>
      </c>
    </row>
    <row r="76" spans="1:9" ht="15">
      <c r="A76">
        <f>Data!A77</f>
        <v>75</v>
      </c>
      <c r="B76" s="4">
        <f>'Data with Vol Ests'!D$502*('Data with Vol Ests'!D76+('Data with Vol Ests'!D77-'Data with Vol Ests'!D76)*('Data with Vol Ests'!G$503/'Data with Vol Ests'!G77))/'Data with Vol Ests'!D76</f>
        <v>11080.577685102762</v>
      </c>
      <c r="C76" s="4">
        <f>'Data with Vol Ests'!I$502*('Data with Vol Ests'!I76+('Data with Vol Ests'!I77-'Data with Vol Ests'!I76)*('Data with Vol Ests'!L$503/'Data with Vol Ests'!L77))/'Data with Vol Ests'!I76</f>
        <v>5096.179745937348</v>
      </c>
      <c r="D76" s="4">
        <f>'Data with Vol Ests'!N$502*('Data with Vol Ests'!N76+('Data with Vol Ests'!N77-'Data with Vol Ests'!N76)*('Data with Vol Ests'!Q$503/'Data with Vol Ests'!Q77))/'Data with Vol Ests'!N76</f>
        <v>4219.320505592708</v>
      </c>
      <c r="E76" s="4">
        <f>'Data with Vol Ests'!S$502*('Data with Vol Ests'!S76+('Data with Vol Ests'!S77-'Data with Vol Ests'!S76)*('Data with Vol Ests'!V$503/'Data with Vol Ests'!V77))/'Data with Vol Ests'!S76</f>
        <v>11959.117358500289</v>
      </c>
      <c r="G76" s="5">
        <f>$L$2*B76/Data!C$502+$M$2*C76/Data!D$502+$N$2*D76/Data!E$502+$O$2*E76/Data!F$502</f>
        <v>9953.367750143496</v>
      </c>
      <c r="I76" s="5">
        <f t="shared" si="1"/>
        <v>46.63224985650413</v>
      </c>
    </row>
    <row r="77" spans="1:9" ht="15">
      <c r="A77">
        <f>Data!A78</f>
        <v>76</v>
      </c>
      <c r="B77" s="4">
        <f>'Data with Vol Ests'!D$502*('Data with Vol Ests'!D77+('Data with Vol Ests'!D78-'Data with Vol Ests'!D77)*('Data with Vol Ests'!G$503/'Data with Vol Ests'!G78))/'Data with Vol Ests'!D77</f>
        <v>11390.885057526539</v>
      </c>
      <c r="C77" s="4">
        <f>'Data with Vol Ests'!I$502*('Data with Vol Ests'!I77+('Data with Vol Ests'!I78-'Data with Vol Ests'!I77)*('Data with Vol Ests'!L$503/'Data with Vol Ests'!L78))/'Data with Vol Ests'!I77</f>
        <v>5445.994922687788</v>
      </c>
      <c r="D77" s="4">
        <f>'Data with Vol Ests'!N$502*('Data with Vol Ests'!N77+('Data with Vol Ests'!N78-'Data with Vol Ests'!N77)*('Data with Vol Ests'!Q$503/'Data with Vol Ests'!Q78))/'Data with Vol Ests'!N77</f>
        <v>4467.323231410568</v>
      </c>
      <c r="E77" s="4">
        <f>'Data with Vol Ests'!S$502*('Data with Vol Ests'!S77+('Data with Vol Ests'!S78-'Data with Vol Ests'!S77)*('Data with Vol Ests'!V$503/'Data with Vol Ests'!V78))/'Data with Vol Ests'!S77</f>
        <v>12365.48303823995</v>
      </c>
      <c r="G77" s="5">
        <f>$L$2*B77/Data!C$502+$M$2*C77/Data!D$502+$N$2*D77/Data!E$502+$O$2*E77/Data!F$502</f>
        <v>10394.278414176884</v>
      </c>
      <c r="I77" s="5">
        <f t="shared" si="1"/>
        <v>-394.2784141768843</v>
      </c>
    </row>
    <row r="78" spans="1:9" ht="15">
      <c r="A78">
        <f>Data!A79</f>
        <v>77</v>
      </c>
      <c r="B78" s="4">
        <f>'Data with Vol Ests'!D$502*('Data with Vol Ests'!D78+('Data with Vol Ests'!D79-'Data with Vol Ests'!D78)*('Data with Vol Ests'!G$503/'Data with Vol Ests'!G79))/'Data with Vol Ests'!D78</f>
        <v>11003.331530209367</v>
      </c>
      <c r="C78" s="4">
        <f>'Data with Vol Ests'!I$502*('Data with Vol Ests'!I78+('Data with Vol Ests'!I79-'Data with Vol Ests'!I78)*('Data with Vol Ests'!L$503/'Data with Vol Ests'!L79))/'Data with Vol Ests'!I78</f>
        <v>5053.734633842882</v>
      </c>
      <c r="D78" s="4">
        <f>'Data with Vol Ests'!N$502*('Data with Vol Ests'!N78+('Data with Vol Ests'!N79-'Data with Vol Ests'!N78)*('Data with Vol Ests'!Q$503/'Data with Vol Ests'!Q79))/'Data with Vol Ests'!N78</f>
        <v>4069.3280053805047</v>
      </c>
      <c r="E78" s="4">
        <f>'Data with Vol Ests'!S$502*('Data with Vol Ests'!S78+('Data with Vol Ests'!S79-'Data with Vol Ests'!S78)*('Data with Vol Ests'!V$503/'Data with Vol Ests'!V79))/'Data with Vol Ests'!S78</f>
        <v>12312.981160077372</v>
      </c>
      <c r="G78" s="5">
        <f>$L$2*B78/Data!C$502+$M$2*C78/Data!D$502+$N$2*D78/Data!E$502+$O$2*E78/Data!F$502</f>
        <v>9924.292001531416</v>
      </c>
      <c r="I78" s="5">
        <f t="shared" si="1"/>
        <v>75.70799846858426</v>
      </c>
    </row>
    <row r="79" spans="1:9" ht="15">
      <c r="A79">
        <f>Data!A80</f>
        <v>78</v>
      </c>
      <c r="B79" s="4">
        <f>'Data with Vol Ests'!D$502*('Data with Vol Ests'!D79+('Data with Vol Ests'!D80-'Data with Vol Ests'!D79)*('Data with Vol Ests'!G$503/'Data with Vol Ests'!G80))/'Data with Vol Ests'!D79</f>
        <v>10910.16025039708</v>
      </c>
      <c r="C79" s="4">
        <f>'Data with Vol Ests'!I$502*('Data with Vol Ests'!I79+('Data with Vol Ests'!I80-'Data with Vol Ests'!I79)*('Data with Vol Ests'!L$503/'Data with Vol Ests'!L80))/'Data with Vol Ests'!I79</f>
        <v>5086.047867153524</v>
      </c>
      <c r="D79" s="4">
        <f>'Data with Vol Ests'!N$502*('Data with Vol Ests'!N79+('Data with Vol Ests'!N80-'Data with Vol Ests'!N79)*('Data with Vol Ests'!Q$503/'Data with Vol Ests'!Q80))/'Data with Vol Ests'!N79</f>
        <v>4012.044619273576</v>
      </c>
      <c r="E79" s="4">
        <f>'Data with Vol Ests'!S$502*('Data with Vol Ests'!S79+('Data with Vol Ests'!S80-'Data with Vol Ests'!S79)*('Data with Vol Ests'!V$503/'Data with Vol Ests'!V80))/'Data with Vol Ests'!S79</f>
        <v>12077.719994229641</v>
      </c>
      <c r="G79" s="5">
        <f>$L$2*B79/Data!C$502+$M$2*C79/Data!D$502+$N$2*D79/Data!E$502+$O$2*E79/Data!F$502</f>
        <v>9856.391096178648</v>
      </c>
      <c r="I79" s="5">
        <f t="shared" si="1"/>
        <v>143.60890382135221</v>
      </c>
    </row>
    <row r="80" spans="1:9" ht="15">
      <c r="A80">
        <f>Data!A81</f>
        <v>79</v>
      </c>
      <c r="B80" s="4">
        <f>'Data with Vol Ests'!D$502*('Data with Vol Ests'!D80+('Data with Vol Ests'!D81-'Data with Vol Ests'!D80)*('Data with Vol Ests'!G$503/'Data with Vol Ests'!G81))/'Data with Vol Ests'!D80</f>
        <v>11392.86284999753</v>
      </c>
      <c r="C80" s="4">
        <f>'Data with Vol Ests'!I$502*('Data with Vol Ests'!I80+('Data with Vol Ests'!I81-'Data with Vol Ests'!I80)*('Data with Vol Ests'!L$503/'Data with Vol Ests'!L81))/'Data with Vol Ests'!I80</f>
        <v>5316.722830367689</v>
      </c>
      <c r="D80" s="4">
        <f>'Data with Vol Ests'!N$502*('Data with Vol Ests'!N80+('Data with Vol Ests'!N81-'Data with Vol Ests'!N80)*('Data with Vol Ests'!Q$503/'Data with Vol Ests'!Q81))/'Data with Vol Ests'!N80</f>
        <v>4344.643205743163</v>
      </c>
      <c r="E80" s="4">
        <f>'Data with Vol Ests'!S$502*('Data with Vol Ests'!S80+('Data with Vol Ests'!S81-'Data with Vol Ests'!S80)*('Data with Vol Ests'!V$503/'Data with Vol Ests'!V81))/'Data with Vol Ests'!S80</f>
        <v>11978.54147016041</v>
      </c>
      <c r="G80" s="5">
        <f>$L$2*B80/Data!C$502+$M$2*C80/Data!D$502+$N$2*D80/Data!E$502+$O$2*E80/Data!F$502</f>
        <v>10226.893621568384</v>
      </c>
      <c r="I80" s="5">
        <f t="shared" si="1"/>
        <v>-226.89362156838433</v>
      </c>
    </row>
    <row r="81" spans="1:9" ht="15">
      <c r="A81">
        <f>Data!A82</f>
        <v>80</v>
      </c>
      <c r="B81" s="4">
        <f>'Data with Vol Ests'!D$502*('Data with Vol Ests'!D81+('Data with Vol Ests'!D82-'Data with Vol Ests'!D81)*('Data with Vol Ests'!G$503/'Data with Vol Ests'!G82))/'Data with Vol Ests'!D81</f>
        <v>11210.44243518772</v>
      </c>
      <c r="C81" s="4">
        <f>'Data with Vol Ests'!I$502*('Data with Vol Ests'!I81+('Data with Vol Ests'!I82-'Data with Vol Ests'!I81)*('Data with Vol Ests'!L$503/'Data with Vol Ests'!L82))/'Data with Vol Ests'!I81</f>
        <v>5347.210304411361</v>
      </c>
      <c r="D81" s="4">
        <f>'Data with Vol Ests'!N$502*('Data with Vol Ests'!N81+('Data with Vol Ests'!N82-'Data with Vol Ests'!N81)*('Data with Vol Ests'!Q$503/'Data with Vol Ests'!Q82))/'Data with Vol Ests'!N81</f>
        <v>4404.401714442048</v>
      </c>
      <c r="E81" s="4">
        <f>'Data with Vol Ests'!S$502*('Data with Vol Ests'!S81+('Data with Vol Ests'!S82-'Data with Vol Ests'!S81)*('Data with Vol Ests'!V$503/'Data with Vol Ests'!V82))/'Data with Vol Ests'!S81</f>
        <v>11946.451778296114</v>
      </c>
      <c r="G81" s="5">
        <f>$L$2*B81/Data!C$502+$M$2*C81/Data!D$502+$N$2*D81/Data!E$502+$O$2*E81/Data!F$502</f>
        <v>10187.083366671362</v>
      </c>
      <c r="I81" s="5">
        <f t="shared" si="1"/>
        <v>-187.08336667136246</v>
      </c>
    </row>
    <row r="82" spans="1:9" ht="15">
      <c r="A82">
        <f>Data!A83</f>
        <v>81</v>
      </c>
      <c r="B82" s="4">
        <f>'Data with Vol Ests'!D$502*('Data with Vol Ests'!D82+('Data with Vol Ests'!D83-'Data with Vol Ests'!D82)*('Data with Vol Ests'!G$503/'Data with Vol Ests'!G83))/'Data with Vol Ests'!D82</f>
        <v>10933.176409240332</v>
      </c>
      <c r="C82" s="4">
        <f>'Data with Vol Ests'!I$502*('Data with Vol Ests'!I82+('Data with Vol Ests'!I83-'Data with Vol Ests'!I82)*('Data with Vol Ests'!L$503/'Data with Vol Ests'!L83))/'Data with Vol Ests'!I82</f>
        <v>5213.19907709953</v>
      </c>
      <c r="D82" s="4">
        <f>'Data with Vol Ests'!N$502*('Data with Vol Ests'!N82+('Data with Vol Ests'!N83-'Data with Vol Ests'!N82)*('Data with Vol Ests'!Q$503/'Data with Vol Ests'!Q83))/'Data with Vol Ests'!N82</f>
        <v>4202.496321605581</v>
      </c>
      <c r="E82" s="4">
        <f>'Data with Vol Ests'!S$502*('Data with Vol Ests'!S82+('Data with Vol Ests'!S83-'Data with Vol Ests'!S82)*('Data with Vol Ests'!V$503/'Data with Vol Ests'!V83))/'Data with Vol Ests'!S82</f>
        <v>12179.43205302546</v>
      </c>
      <c r="G82" s="5">
        <f>$L$2*B82/Data!C$502+$M$2*C82/Data!D$502+$N$2*D82/Data!E$502+$O$2*E82/Data!F$502</f>
        <v>10000.143483277476</v>
      </c>
      <c r="I82" s="5">
        <f t="shared" si="1"/>
        <v>-0.1434832774757524</v>
      </c>
    </row>
    <row r="83" spans="1:9" ht="15">
      <c r="A83">
        <f>Data!A84</f>
        <v>82</v>
      </c>
      <c r="B83" s="4">
        <f>'Data with Vol Ests'!D$502*('Data with Vol Ests'!D83+('Data with Vol Ests'!D84-'Data with Vol Ests'!D83)*('Data with Vol Ests'!G$503/'Data with Vol Ests'!G84))/'Data with Vol Ests'!D83</f>
        <v>10895.873500092055</v>
      </c>
      <c r="C83" s="4">
        <f>'Data with Vol Ests'!I$502*('Data with Vol Ests'!I83+('Data with Vol Ests'!I84-'Data with Vol Ests'!I83)*('Data with Vol Ests'!L$503/'Data with Vol Ests'!L84))/'Data with Vol Ests'!I83</f>
        <v>5373.330358015415</v>
      </c>
      <c r="D83" s="4">
        <f>'Data with Vol Ests'!N$502*('Data with Vol Ests'!N83+('Data with Vol Ests'!N84-'Data with Vol Ests'!N83)*('Data with Vol Ests'!Q$503/'Data with Vol Ests'!Q84))/'Data with Vol Ests'!N83</f>
        <v>4305.898635070124</v>
      </c>
      <c r="E83" s="4">
        <f>'Data with Vol Ests'!S$502*('Data with Vol Ests'!S83+('Data with Vol Ests'!S84-'Data with Vol Ests'!S83)*('Data with Vol Ests'!V$503/'Data with Vol Ests'!V84))/'Data with Vol Ests'!S83</f>
        <v>12175.188755370344</v>
      </c>
      <c r="G83" s="5">
        <f>$L$2*B83/Data!C$502+$M$2*C83/Data!D$502+$N$2*D83/Data!E$502+$O$2*E83/Data!F$502</f>
        <v>10102.799306680583</v>
      </c>
      <c r="I83" s="5">
        <f t="shared" si="1"/>
        <v>-102.79930668058296</v>
      </c>
    </row>
    <row r="84" spans="1:9" ht="15">
      <c r="A84">
        <f>Data!A85</f>
        <v>83</v>
      </c>
      <c r="B84" s="4">
        <f>'Data with Vol Ests'!D$502*('Data with Vol Ests'!D84+('Data with Vol Ests'!D85-'Data with Vol Ests'!D84)*('Data with Vol Ests'!G$503/'Data with Vol Ests'!G85))/'Data with Vol Ests'!D84</f>
        <v>11143.991957829516</v>
      </c>
      <c r="C84" s="4">
        <f>'Data with Vol Ests'!I$502*('Data with Vol Ests'!I84+('Data with Vol Ests'!I85-'Data with Vol Ests'!I84)*('Data with Vol Ests'!L$503/'Data with Vol Ests'!L85))/'Data with Vol Ests'!I84</f>
        <v>5285.022440068131</v>
      </c>
      <c r="D84" s="4">
        <f>'Data with Vol Ests'!N$502*('Data with Vol Ests'!N84+('Data with Vol Ests'!N85-'Data with Vol Ests'!N84)*('Data with Vol Ests'!Q$503/'Data with Vol Ests'!Q85))/'Data with Vol Ests'!N84</f>
        <v>4240.6851467482375</v>
      </c>
      <c r="E84" s="4">
        <f>'Data with Vol Ests'!S$502*('Data with Vol Ests'!S84+('Data with Vol Ests'!S85-'Data with Vol Ests'!S84)*('Data with Vol Ests'!V$503/'Data with Vol Ests'!V85))/'Data with Vol Ests'!S84</f>
        <v>11913.906524056605</v>
      </c>
      <c r="G84" s="5">
        <f>$L$2*B84/Data!C$502+$M$2*C84/Data!D$502+$N$2*D84/Data!E$502+$O$2*E84/Data!F$502</f>
        <v>10082.91544535322</v>
      </c>
      <c r="I84" s="5">
        <f t="shared" si="1"/>
        <v>-82.91544535321918</v>
      </c>
    </row>
    <row r="85" spans="1:9" ht="15">
      <c r="A85">
        <f>Data!A86</f>
        <v>84</v>
      </c>
      <c r="B85" s="4">
        <f>'Data with Vol Ests'!D$502*('Data with Vol Ests'!D85+('Data with Vol Ests'!D86-'Data with Vol Ests'!D85)*('Data with Vol Ests'!G$503/'Data with Vol Ests'!G86))/'Data with Vol Ests'!D85</f>
        <v>11111.96752610919</v>
      </c>
      <c r="C85" s="4">
        <f>'Data with Vol Ests'!I$502*('Data with Vol Ests'!I85+('Data with Vol Ests'!I86-'Data with Vol Ests'!I85)*('Data with Vol Ests'!L$503/'Data with Vol Ests'!L86))/'Data with Vol Ests'!I85</f>
        <v>5228.706256693223</v>
      </c>
      <c r="D85" s="4">
        <f>'Data with Vol Ests'!N$502*('Data with Vol Ests'!N85+('Data with Vol Ests'!N86-'Data with Vol Ests'!N85)*('Data with Vol Ests'!Q$503/'Data with Vol Ests'!Q86))/'Data with Vol Ests'!N85</f>
        <v>4352.121476795193</v>
      </c>
      <c r="E85" s="4">
        <f>'Data with Vol Ests'!S$502*('Data with Vol Ests'!S85+('Data with Vol Ests'!S86-'Data with Vol Ests'!S85)*('Data with Vol Ests'!V$503/'Data with Vol Ests'!V86))/'Data with Vol Ests'!S85</f>
        <v>12195.782660585724</v>
      </c>
      <c r="G85" s="5">
        <f>$L$2*B85/Data!C$502+$M$2*C85/Data!D$502+$N$2*D85/Data!E$502+$O$2*E85/Data!F$502</f>
        <v>10112.102617476638</v>
      </c>
      <c r="I85" s="5">
        <f t="shared" si="1"/>
        <v>-112.10261747663753</v>
      </c>
    </row>
    <row r="86" spans="1:9" ht="15">
      <c r="A86">
        <f>Data!A87</f>
        <v>85</v>
      </c>
      <c r="B86" s="4">
        <f>'Data with Vol Ests'!D$502*('Data with Vol Ests'!D86+('Data with Vol Ests'!D87-'Data with Vol Ests'!D86)*('Data with Vol Ests'!G$503/'Data with Vol Ests'!G87))/'Data with Vol Ests'!D86</f>
        <v>10965.442646923872</v>
      </c>
      <c r="C86" s="4">
        <f>'Data with Vol Ests'!I$502*('Data with Vol Ests'!I86+('Data with Vol Ests'!I87-'Data with Vol Ests'!I86)*('Data with Vol Ests'!L$503/'Data with Vol Ests'!L87))/'Data with Vol Ests'!I86</f>
        <v>5182.01288377564</v>
      </c>
      <c r="D86" s="4">
        <f>'Data with Vol Ests'!N$502*('Data with Vol Ests'!N86+('Data with Vol Ests'!N87-'Data with Vol Ests'!N86)*('Data with Vol Ests'!Q$503/'Data with Vol Ests'!Q87))/'Data with Vol Ests'!N86</f>
        <v>4224.689695404136</v>
      </c>
      <c r="E86" s="4">
        <f>'Data with Vol Ests'!S$502*('Data with Vol Ests'!S86+('Data with Vol Ests'!S87-'Data with Vol Ests'!S86)*('Data with Vol Ests'!V$503/'Data with Vol Ests'!V87))/'Data with Vol Ests'!S86</f>
        <v>12196.06225244018</v>
      </c>
      <c r="G86" s="5">
        <f>$L$2*B86/Data!C$502+$M$2*C86/Data!D$502+$N$2*D86/Data!E$502+$O$2*E86/Data!F$502</f>
        <v>10001.871569351966</v>
      </c>
      <c r="I86" s="5">
        <f t="shared" si="1"/>
        <v>-1.8715693519661727</v>
      </c>
    </row>
    <row r="87" spans="1:9" ht="15">
      <c r="A87">
        <f>Data!A88</f>
        <v>86</v>
      </c>
      <c r="B87" s="4">
        <f>'Data with Vol Ests'!D$502*('Data with Vol Ests'!D87+('Data with Vol Ests'!D88-'Data with Vol Ests'!D87)*('Data with Vol Ests'!G$503/'Data with Vol Ests'!G88))/'Data with Vol Ests'!D87</f>
        <v>11030.745430570812</v>
      </c>
      <c r="C87" s="4">
        <f>'Data with Vol Ests'!I$502*('Data with Vol Ests'!I87+('Data with Vol Ests'!I88-'Data with Vol Ests'!I87)*('Data with Vol Ests'!L$503/'Data with Vol Ests'!L88))/'Data with Vol Ests'!I87</f>
        <v>5361.168818350752</v>
      </c>
      <c r="D87" s="4">
        <f>'Data with Vol Ests'!N$502*('Data with Vol Ests'!N87+('Data with Vol Ests'!N88-'Data with Vol Ests'!N87)*('Data with Vol Ests'!Q$503/'Data with Vol Ests'!Q88))/'Data with Vol Ests'!N87</f>
        <v>4371.727153803994</v>
      </c>
      <c r="E87" s="4">
        <f>'Data with Vol Ests'!S$502*('Data with Vol Ests'!S87+('Data with Vol Ests'!S88-'Data with Vol Ests'!S87)*('Data with Vol Ests'!V$503/'Data with Vol Ests'!V88))/'Data with Vol Ests'!S87</f>
        <v>12102.208075790377</v>
      </c>
      <c r="G87" s="5">
        <f>$L$2*B87/Data!C$502+$M$2*C87/Data!D$502+$N$2*D87/Data!E$502+$O$2*E87/Data!F$502</f>
        <v>10148.142373911673</v>
      </c>
      <c r="I87" s="5">
        <f t="shared" si="1"/>
        <v>-148.14237391167262</v>
      </c>
    </row>
    <row r="88" spans="1:9" ht="15">
      <c r="A88">
        <f>Data!A89</f>
        <v>87</v>
      </c>
      <c r="B88" s="4">
        <f>'Data with Vol Ests'!D$502*('Data with Vol Ests'!D88+('Data with Vol Ests'!D89-'Data with Vol Ests'!D88)*('Data with Vol Ests'!G$503/'Data with Vol Ests'!G89))/'Data with Vol Ests'!D88</f>
        <v>11485.096087862783</v>
      </c>
      <c r="C88" s="4">
        <f>'Data with Vol Ests'!I$502*('Data with Vol Ests'!I88+('Data with Vol Ests'!I89-'Data with Vol Ests'!I88)*('Data with Vol Ests'!L$503/'Data with Vol Ests'!L89))/'Data with Vol Ests'!I88</f>
        <v>5356.8334514099415</v>
      </c>
      <c r="D88" s="4">
        <f>'Data with Vol Ests'!N$502*('Data with Vol Ests'!N88+('Data with Vol Ests'!N89-'Data with Vol Ests'!N88)*('Data with Vol Ests'!Q$503/'Data with Vol Ests'!Q89))/'Data with Vol Ests'!N88</f>
        <v>4324.672345378924</v>
      </c>
      <c r="E88" s="4">
        <f>'Data with Vol Ests'!S$502*('Data with Vol Ests'!S88+('Data with Vol Ests'!S89-'Data with Vol Ests'!S88)*('Data with Vol Ests'!V$503/'Data with Vol Ests'!V89))/'Data with Vol Ests'!S88</f>
        <v>12248.34914313815</v>
      </c>
      <c r="G88" s="5">
        <f>$L$2*B88/Data!C$502+$M$2*C88/Data!D$502+$N$2*D88/Data!E$502+$O$2*E88/Data!F$502</f>
        <v>10323.73863680692</v>
      </c>
      <c r="I88" s="5">
        <f t="shared" si="1"/>
        <v>-323.7386368069201</v>
      </c>
    </row>
    <row r="89" spans="1:9" ht="15">
      <c r="A89">
        <f>Data!A90</f>
        <v>88</v>
      </c>
      <c r="B89" s="4">
        <f>'Data with Vol Ests'!D$502*('Data with Vol Ests'!D89+('Data with Vol Ests'!D90-'Data with Vol Ests'!D89)*('Data with Vol Ests'!G$503/'Data with Vol Ests'!G90))/'Data with Vol Ests'!D89</f>
        <v>11145.600188727569</v>
      </c>
      <c r="C89" s="4">
        <f>'Data with Vol Ests'!I$502*('Data with Vol Ests'!I89+('Data with Vol Ests'!I90-'Data with Vol Ests'!I89)*('Data with Vol Ests'!L$503/'Data with Vol Ests'!L90))/'Data with Vol Ests'!I89</f>
        <v>5339.9125004490115</v>
      </c>
      <c r="D89" s="4">
        <f>'Data with Vol Ests'!N$502*('Data with Vol Ests'!N89+('Data with Vol Ests'!N90-'Data with Vol Ests'!N89)*('Data with Vol Ests'!Q$503/'Data with Vol Ests'!Q90))/'Data with Vol Ests'!N89</f>
        <v>4320.321053520924</v>
      </c>
      <c r="E89" s="4">
        <f>'Data with Vol Ests'!S$502*('Data with Vol Ests'!S89+('Data with Vol Ests'!S90-'Data with Vol Ests'!S89)*('Data with Vol Ests'!V$503/'Data with Vol Ests'!V90))/'Data with Vol Ests'!S89</f>
        <v>12156.305602663873</v>
      </c>
      <c r="G89" s="5">
        <f>$L$2*B89/Data!C$502+$M$2*C89/Data!D$502+$N$2*D89/Data!E$502+$O$2*E89/Data!F$502</f>
        <v>10174.40324690536</v>
      </c>
      <c r="I89" s="5">
        <f t="shared" si="1"/>
        <v>-174.40324690536</v>
      </c>
    </row>
    <row r="90" spans="1:9" ht="15">
      <c r="A90">
        <f>Data!A91</f>
        <v>89</v>
      </c>
      <c r="B90" s="4">
        <f>'Data with Vol Ests'!D$502*('Data with Vol Ests'!D90+('Data with Vol Ests'!D91-'Data with Vol Ests'!D90)*('Data with Vol Ests'!G$503/'Data with Vol Ests'!G91))/'Data with Vol Ests'!D90</f>
        <v>11003.428728428067</v>
      </c>
      <c r="C90" s="4">
        <f>'Data with Vol Ests'!I$502*('Data with Vol Ests'!I90+('Data with Vol Ests'!I91-'Data with Vol Ests'!I90)*('Data with Vol Ests'!L$503/'Data with Vol Ests'!L91))/'Data with Vol Ests'!I90</f>
        <v>5140.784720343356</v>
      </c>
      <c r="D90" s="4">
        <f>'Data with Vol Ests'!N$502*('Data with Vol Ests'!N90+('Data with Vol Ests'!N91-'Data with Vol Ests'!N90)*('Data with Vol Ests'!Q$503/'Data with Vol Ests'!Q91))/'Data with Vol Ests'!N90</f>
        <v>4193.569357922973</v>
      </c>
      <c r="E90" s="4">
        <f>'Data with Vol Ests'!S$502*('Data with Vol Ests'!S90+('Data with Vol Ests'!S91-'Data with Vol Ests'!S90)*('Data with Vol Ests'!V$503/'Data with Vol Ests'!V91))/'Data with Vol Ests'!S90</f>
        <v>12091.808802608095</v>
      </c>
      <c r="G90" s="5">
        <f>$L$2*B90/Data!C$502+$M$2*C90/Data!D$502+$N$2*D90/Data!E$502+$O$2*E90/Data!F$502</f>
        <v>9967.129103442025</v>
      </c>
      <c r="I90" s="5">
        <f t="shared" si="1"/>
        <v>32.87089655797536</v>
      </c>
    </row>
    <row r="91" spans="1:9" ht="15">
      <c r="A91">
        <f>Data!A92</f>
        <v>90</v>
      </c>
      <c r="B91" s="4">
        <f>'Data with Vol Ests'!D$502*('Data with Vol Ests'!D91+('Data with Vol Ests'!D92-'Data with Vol Ests'!D91)*('Data with Vol Ests'!G$503/'Data with Vol Ests'!G92))/'Data with Vol Ests'!D91</f>
        <v>11157.953901848006</v>
      </c>
      <c r="C91" s="4">
        <f>'Data with Vol Ests'!I$502*('Data with Vol Ests'!I91+('Data with Vol Ests'!I92-'Data with Vol Ests'!I91)*('Data with Vol Ests'!L$503/'Data with Vol Ests'!L92))/'Data with Vol Ests'!I91</f>
        <v>4997.271174595415</v>
      </c>
      <c r="D91" s="4">
        <f>'Data with Vol Ests'!N$502*('Data with Vol Ests'!N91+('Data with Vol Ests'!N92-'Data with Vol Ests'!N91)*('Data with Vol Ests'!Q$503/'Data with Vol Ests'!Q92))/'Data with Vol Ests'!N91</f>
        <v>4088.601277894314</v>
      </c>
      <c r="E91" s="4">
        <f>'Data with Vol Ests'!S$502*('Data with Vol Ests'!S91+('Data with Vol Ests'!S92-'Data with Vol Ests'!S91)*('Data with Vol Ests'!V$503/'Data with Vol Ests'!V92))/'Data with Vol Ests'!S91</f>
        <v>11667.99385514419</v>
      </c>
      <c r="G91" s="5">
        <f>$L$2*B91/Data!C$502+$M$2*C91/Data!D$502+$N$2*D91/Data!E$502+$O$2*E91/Data!F$502</f>
        <v>9844.932256731414</v>
      </c>
      <c r="I91" s="5">
        <f t="shared" si="1"/>
        <v>155.06774326858613</v>
      </c>
    </row>
    <row r="92" spans="1:9" ht="15">
      <c r="A92">
        <f>Data!A93</f>
        <v>91</v>
      </c>
      <c r="B92" s="4">
        <f>'Data with Vol Ests'!D$502*('Data with Vol Ests'!D92+('Data with Vol Ests'!D93-'Data with Vol Ests'!D92)*('Data with Vol Ests'!G$503/'Data with Vol Ests'!G93))/'Data with Vol Ests'!D92</f>
        <v>10987.739378829463</v>
      </c>
      <c r="C92" s="4">
        <f>'Data with Vol Ests'!I$502*('Data with Vol Ests'!I92+('Data with Vol Ests'!I93-'Data with Vol Ests'!I92)*('Data with Vol Ests'!L$503/'Data with Vol Ests'!L93))/'Data with Vol Ests'!I92</f>
        <v>5172.983888653982</v>
      </c>
      <c r="D92" s="4">
        <f>'Data with Vol Ests'!N$502*('Data with Vol Ests'!N92+('Data with Vol Ests'!N93-'Data with Vol Ests'!N92)*('Data with Vol Ests'!Q$503/'Data with Vol Ests'!Q93))/'Data with Vol Ests'!N92</f>
        <v>4316.987130847283</v>
      </c>
      <c r="E92" s="4">
        <f>'Data with Vol Ests'!S$502*('Data with Vol Ests'!S92+('Data with Vol Ests'!S93-'Data with Vol Ests'!S92)*('Data with Vol Ests'!V$503/'Data with Vol Ests'!V93))/'Data with Vol Ests'!S92</f>
        <v>12427.094303201276</v>
      </c>
      <c r="G92" s="5">
        <f>$L$2*B92/Data!C$502+$M$2*C92/Data!D$502+$N$2*D92/Data!E$502+$O$2*E92/Data!F$502</f>
        <v>10065.07179382183</v>
      </c>
      <c r="I92" s="5">
        <f t="shared" si="1"/>
        <v>-65.07179382182949</v>
      </c>
    </row>
    <row r="93" spans="1:9" ht="15">
      <c r="A93">
        <f>Data!A94</f>
        <v>92</v>
      </c>
      <c r="B93" s="4">
        <f>'Data with Vol Ests'!D$502*('Data with Vol Ests'!D93+('Data with Vol Ests'!D94-'Data with Vol Ests'!D93)*('Data with Vol Ests'!G$503/'Data with Vol Ests'!G94))/'Data with Vol Ests'!D93</f>
        <v>10819.558545636564</v>
      </c>
      <c r="C93" s="4">
        <f>'Data with Vol Ests'!I$502*('Data with Vol Ests'!I93+('Data with Vol Ests'!I94-'Data with Vol Ests'!I93)*('Data with Vol Ests'!L$503/'Data with Vol Ests'!L94))/'Data with Vol Ests'!I93</f>
        <v>5127.356159022033</v>
      </c>
      <c r="D93" s="4">
        <f>'Data with Vol Ests'!N$502*('Data with Vol Ests'!N93+('Data with Vol Ests'!N94-'Data with Vol Ests'!N93)*('Data with Vol Ests'!Q$503/'Data with Vol Ests'!Q94))/'Data with Vol Ests'!N93</f>
        <v>4214.44074367341</v>
      </c>
      <c r="E93" s="4">
        <f>'Data with Vol Ests'!S$502*('Data with Vol Ests'!S93+('Data with Vol Ests'!S94-'Data with Vol Ests'!S93)*('Data with Vol Ests'!V$503/'Data with Vol Ests'!V94))/'Data with Vol Ests'!S93</f>
        <v>12068.02878913053</v>
      </c>
      <c r="G93" s="5">
        <f>$L$2*B93/Data!C$502+$M$2*C93/Data!D$502+$N$2*D93/Data!E$502+$O$2*E93/Data!F$502</f>
        <v>9893.62599736053</v>
      </c>
      <c r="I93" s="5">
        <f t="shared" si="1"/>
        <v>106.37400263946984</v>
      </c>
    </row>
    <row r="94" spans="1:9" ht="15">
      <c r="A94">
        <f>Data!A95</f>
        <v>93</v>
      </c>
      <c r="B94" s="4">
        <f>'Data with Vol Ests'!D$502*('Data with Vol Ests'!D94+('Data with Vol Ests'!D95-'Data with Vol Ests'!D94)*('Data with Vol Ests'!G$503/'Data with Vol Ests'!G95))/'Data with Vol Ests'!D94</f>
        <v>10646.635472268637</v>
      </c>
      <c r="C94" s="4">
        <f>'Data with Vol Ests'!I$502*('Data with Vol Ests'!I94+('Data with Vol Ests'!I95-'Data with Vol Ests'!I94)*('Data with Vol Ests'!L$503/'Data with Vol Ests'!L95))/'Data with Vol Ests'!I94</f>
        <v>5227.247906574952</v>
      </c>
      <c r="D94" s="4">
        <f>'Data with Vol Ests'!N$502*('Data with Vol Ests'!N94+('Data with Vol Ests'!N95-'Data with Vol Ests'!N94)*('Data with Vol Ests'!Q$503/'Data with Vol Ests'!Q95))/'Data with Vol Ests'!N94</f>
        <v>4048.0284753859287</v>
      </c>
      <c r="E94" s="4">
        <f>'Data with Vol Ests'!S$502*('Data with Vol Ests'!S94+('Data with Vol Ests'!S95-'Data with Vol Ests'!S94)*('Data with Vol Ests'!V$503/'Data with Vol Ests'!V95))/'Data with Vol Ests'!S94</f>
        <v>12104.61383423861</v>
      </c>
      <c r="G94" s="5">
        <f>$L$2*B94/Data!C$502+$M$2*C94/Data!D$502+$N$2*D94/Data!E$502+$O$2*E94/Data!F$502</f>
        <v>9855.257392767857</v>
      </c>
      <c r="I94" s="5">
        <f t="shared" si="1"/>
        <v>144.7426072321432</v>
      </c>
    </row>
    <row r="95" spans="1:9" ht="15">
      <c r="A95">
        <f>Data!A96</f>
        <v>94</v>
      </c>
      <c r="B95" s="4">
        <f>'Data with Vol Ests'!D$502*('Data with Vol Ests'!D95+('Data with Vol Ests'!D96-'Data with Vol Ests'!D95)*('Data with Vol Ests'!G$503/'Data with Vol Ests'!G96))/'Data with Vol Ests'!D95</f>
        <v>11799.881423331464</v>
      </c>
      <c r="C95" s="4">
        <f>'Data with Vol Ests'!I$502*('Data with Vol Ests'!I95+('Data with Vol Ests'!I96-'Data with Vol Ests'!I95)*('Data with Vol Ests'!L$503/'Data with Vol Ests'!L96))/'Data with Vol Ests'!I95</f>
        <v>5469.742213675887</v>
      </c>
      <c r="D95" s="4">
        <f>'Data with Vol Ests'!N$502*('Data with Vol Ests'!N95+('Data with Vol Ests'!N96-'Data with Vol Ests'!N95)*('Data with Vol Ests'!Q$503/'Data with Vol Ests'!Q96))/'Data with Vol Ests'!N95</f>
        <v>4494.224919299884</v>
      </c>
      <c r="E95" s="4">
        <f>'Data with Vol Ests'!S$502*('Data with Vol Ests'!S95+('Data with Vol Ests'!S96-'Data with Vol Ests'!S95)*('Data with Vol Ests'!V$503/'Data with Vol Ests'!V96))/'Data with Vol Ests'!S95</f>
        <v>12258.760067325116</v>
      </c>
      <c r="G95" s="5">
        <f>$L$2*B95/Data!C$502+$M$2*C95/Data!D$502+$N$2*D95/Data!E$502+$O$2*E95/Data!F$502</f>
        <v>10545.002016922172</v>
      </c>
      <c r="I95" s="5">
        <f t="shared" si="1"/>
        <v>-545.0020169221716</v>
      </c>
    </row>
    <row r="96" spans="1:9" ht="15">
      <c r="A96">
        <f>Data!A97</f>
        <v>95</v>
      </c>
      <c r="B96" s="4">
        <f>'Data with Vol Ests'!D$502*('Data with Vol Ests'!D96+('Data with Vol Ests'!D97-'Data with Vol Ests'!D96)*('Data with Vol Ests'!G$503/'Data with Vol Ests'!G97))/'Data with Vol Ests'!D96</f>
        <v>10988.860561585218</v>
      </c>
      <c r="C96" s="4">
        <f>'Data with Vol Ests'!I$502*('Data with Vol Ests'!I96+('Data with Vol Ests'!I97-'Data with Vol Ests'!I96)*('Data with Vol Ests'!L$503/'Data with Vol Ests'!L97))/'Data with Vol Ests'!I96</f>
        <v>5177.177990795831</v>
      </c>
      <c r="D96" s="4">
        <f>'Data with Vol Ests'!N$502*('Data with Vol Ests'!N96+('Data with Vol Ests'!N97-'Data with Vol Ests'!N96)*('Data with Vol Ests'!Q$503/'Data with Vol Ests'!Q97))/'Data with Vol Ests'!N96</f>
        <v>4208.319283045459</v>
      </c>
      <c r="E96" s="4">
        <f>'Data with Vol Ests'!S$502*('Data with Vol Ests'!S96+('Data with Vol Ests'!S97-'Data with Vol Ests'!S96)*('Data with Vol Ests'!V$503/'Data with Vol Ests'!V97))/'Data with Vol Ests'!S96</f>
        <v>11965.1786385473</v>
      </c>
      <c r="G96" s="5">
        <f>$L$2*B96/Data!C$502+$M$2*C96/Data!D$502+$N$2*D96/Data!E$502+$O$2*E96/Data!F$502</f>
        <v>9965.246491237882</v>
      </c>
      <c r="I96" s="5">
        <f t="shared" si="1"/>
        <v>34.753508762118145</v>
      </c>
    </row>
    <row r="97" spans="1:9" ht="15">
      <c r="A97">
        <f>Data!A98</f>
        <v>96</v>
      </c>
      <c r="B97" s="4">
        <f>'Data with Vol Ests'!D$502*('Data with Vol Ests'!D97+('Data with Vol Ests'!D98-'Data with Vol Ests'!D97)*('Data with Vol Ests'!G$503/'Data with Vol Ests'!G98))/'Data with Vol Ests'!D97</f>
        <v>10876.861367797952</v>
      </c>
      <c r="C97" s="4">
        <f>'Data with Vol Ests'!I$502*('Data with Vol Ests'!I97+('Data with Vol Ests'!I98-'Data with Vol Ests'!I97)*('Data with Vol Ests'!L$503/'Data with Vol Ests'!L98))/'Data with Vol Ests'!I97</f>
        <v>5101.417051695681</v>
      </c>
      <c r="D97" s="4">
        <f>'Data with Vol Ests'!N$502*('Data with Vol Ests'!N97+('Data with Vol Ests'!N98-'Data with Vol Ests'!N97)*('Data with Vol Ests'!Q$503/'Data with Vol Ests'!Q98))/'Data with Vol Ests'!N97</f>
        <v>4250.912995756829</v>
      </c>
      <c r="E97" s="4">
        <f>'Data with Vol Ests'!S$502*('Data with Vol Ests'!S97+('Data with Vol Ests'!S98-'Data with Vol Ests'!S97)*('Data with Vol Ests'!V$503/'Data with Vol Ests'!V98))/'Data with Vol Ests'!S97</f>
        <v>12008.357159538276</v>
      </c>
      <c r="G97" s="5">
        <f>$L$2*B97/Data!C$502+$M$2*C97/Data!D$502+$N$2*D97/Data!E$502+$O$2*E97/Data!F$502</f>
        <v>9898.137100712232</v>
      </c>
      <c r="I97" s="5">
        <f t="shared" si="1"/>
        <v>101.8628992877675</v>
      </c>
    </row>
    <row r="98" spans="1:9" ht="15">
      <c r="A98">
        <f>Data!A99</f>
        <v>97</v>
      </c>
      <c r="B98" s="4">
        <f>'Data with Vol Ests'!D$502*('Data with Vol Ests'!D98+('Data with Vol Ests'!D99-'Data with Vol Ests'!D98)*('Data with Vol Ests'!G$503/'Data with Vol Ests'!G99))/'Data with Vol Ests'!D98</f>
        <v>11089.95190365695</v>
      </c>
      <c r="C98" s="4">
        <f>'Data with Vol Ests'!I$502*('Data with Vol Ests'!I98+('Data with Vol Ests'!I99-'Data with Vol Ests'!I98)*('Data with Vol Ests'!L$503/'Data with Vol Ests'!L99))/'Data with Vol Ests'!I98</f>
        <v>5518.804570158128</v>
      </c>
      <c r="D98" s="4">
        <f>'Data with Vol Ests'!N$502*('Data with Vol Ests'!N98+('Data with Vol Ests'!N99-'Data with Vol Ests'!N98)*('Data with Vol Ests'!Q$503/'Data with Vol Ests'!Q99))/'Data with Vol Ests'!N98</f>
        <v>4323.623663404412</v>
      </c>
      <c r="E98" s="4">
        <f>'Data with Vol Ests'!S$502*('Data with Vol Ests'!S98+('Data with Vol Ests'!S99-'Data with Vol Ests'!S98)*('Data with Vol Ests'!V$503/'Data with Vol Ests'!V99))/'Data with Vol Ests'!S98</f>
        <v>12242.715166601187</v>
      </c>
      <c r="G98" s="5">
        <f>$L$2*B98/Data!C$502+$M$2*C98/Data!D$502+$N$2*D98/Data!E$502+$O$2*E98/Data!F$502</f>
        <v>10272.64965712381</v>
      </c>
      <c r="I98" s="5">
        <f t="shared" si="1"/>
        <v>-272.64965712380945</v>
      </c>
    </row>
    <row r="99" spans="1:9" ht="15">
      <c r="A99">
        <f>Data!A100</f>
        <v>98</v>
      </c>
      <c r="B99" s="4">
        <f>'Data with Vol Ests'!D$502*('Data with Vol Ests'!D99+('Data with Vol Ests'!D100-'Data with Vol Ests'!D99)*('Data with Vol Ests'!G$503/'Data with Vol Ests'!G100))/'Data with Vol Ests'!D99</f>
        <v>10693.267799509586</v>
      </c>
      <c r="C99" s="4">
        <f>'Data with Vol Ests'!I$502*('Data with Vol Ests'!I99+('Data with Vol Ests'!I100-'Data with Vol Ests'!I99)*('Data with Vol Ests'!L$503/'Data with Vol Ests'!L100))/'Data with Vol Ests'!I99</f>
        <v>4903.573303281544</v>
      </c>
      <c r="D99" s="4">
        <f>'Data with Vol Ests'!N$502*('Data with Vol Ests'!N99+('Data with Vol Ests'!N100-'Data with Vol Ests'!N99)*('Data with Vol Ests'!Q$503/'Data with Vol Ests'!Q100))/'Data with Vol Ests'!N99</f>
        <v>4056.8363669028377</v>
      </c>
      <c r="E99" s="4">
        <f>'Data with Vol Ests'!S$502*('Data with Vol Ests'!S99+('Data with Vol Ests'!S100-'Data with Vol Ests'!S99)*('Data with Vol Ests'!V$503/'Data with Vol Ests'!V100))/'Data with Vol Ests'!S99</f>
        <v>11525.342122196533</v>
      </c>
      <c r="G99" s="5">
        <f>$L$2*B99/Data!C$502+$M$2*C99/Data!D$502+$N$2*D99/Data!E$502+$O$2*E99/Data!F$502</f>
        <v>9590.92855980091</v>
      </c>
      <c r="I99" s="5">
        <f t="shared" si="1"/>
        <v>409.0714401990899</v>
      </c>
    </row>
    <row r="100" spans="1:9" ht="15">
      <c r="A100">
        <f>Data!A101</f>
        <v>99</v>
      </c>
      <c r="B100" s="4">
        <f>'Data with Vol Ests'!D$502*('Data with Vol Ests'!D100+('Data with Vol Ests'!D101-'Data with Vol Ests'!D100)*('Data with Vol Ests'!G$503/'Data with Vol Ests'!G101))/'Data with Vol Ests'!D100</f>
        <v>11094.644111745334</v>
      </c>
      <c r="C100" s="4">
        <f>'Data with Vol Ests'!I$502*('Data with Vol Ests'!I100+('Data with Vol Ests'!I101-'Data with Vol Ests'!I100)*('Data with Vol Ests'!L$503/'Data with Vol Ests'!L101))/'Data with Vol Ests'!I100</f>
        <v>5098.141831839346</v>
      </c>
      <c r="D100" s="4">
        <f>'Data with Vol Ests'!N$502*('Data with Vol Ests'!N100+('Data with Vol Ests'!N101-'Data with Vol Ests'!N100)*('Data with Vol Ests'!Q$503/'Data with Vol Ests'!Q101))/'Data with Vol Ests'!N100</f>
        <v>4272.764363579118</v>
      </c>
      <c r="E100" s="4">
        <f>'Data with Vol Ests'!S$502*('Data with Vol Ests'!S100+('Data with Vol Ests'!S101-'Data with Vol Ests'!S100)*('Data with Vol Ests'!V$503/'Data with Vol Ests'!V101))/'Data with Vol Ests'!S100</f>
        <v>12257.458883076235</v>
      </c>
      <c r="G100" s="5">
        <f>$L$2*B100/Data!C$502+$M$2*C100/Data!D$502+$N$2*D100/Data!E$502+$O$2*E100/Data!F$502</f>
        <v>10021.94576429565</v>
      </c>
      <c r="I100" s="5">
        <f t="shared" si="1"/>
        <v>-21.945764295649496</v>
      </c>
    </row>
    <row r="101" spans="1:9" ht="15">
      <c r="A101">
        <f>Data!A102</f>
        <v>100</v>
      </c>
      <c r="B101" s="4">
        <f>'Data with Vol Ests'!D$502*('Data with Vol Ests'!D101+('Data with Vol Ests'!D102-'Data with Vol Ests'!D101)*('Data with Vol Ests'!G$503/'Data with Vol Ests'!G102))/'Data with Vol Ests'!D101</f>
        <v>11124.544911253655</v>
      </c>
      <c r="C101" s="4">
        <f>'Data with Vol Ests'!I$502*('Data with Vol Ests'!I101+('Data with Vol Ests'!I102-'Data with Vol Ests'!I101)*('Data with Vol Ests'!L$503/'Data with Vol Ests'!L102))/'Data with Vol Ests'!I101</f>
        <v>5047.9717493914995</v>
      </c>
      <c r="D101" s="4">
        <f>'Data with Vol Ests'!N$502*('Data with Vol Ests'!N101+('Data with Vol Ests'!N102-'Data with Vol Ests'!N101)*('Data with Vol Ests'!Q$503/'Data with Vol Ests'!Q102))/'Data with Vol Ests'!N101</f>
        <v>4133.520922577647</v>
      </c>
      <c r="E101" s="4">
        <f>'Data with Vol Ests'!S$502*('Data with Vol Ests'!S101+('Data with Vol Ests'!S102-'Data with Vol Ests'!S101)*('Data with Vol Ests'!V$503/'Data with Vol Ests'!V102))/'Data with Vol Ests'!S101</f>
        <v>11505.081330077499</v>
      </c>
      <c r="G101" s="5">
        <f>$L$2*B101/Data!C$502+$M$2*C101/Data!D$502+$N$2*D101/Data!E$502+$O$2*E101/Data!F$502</f>
        <v>9845.565059886481</v>
      </c>
      <c r="I101" s="5">
        <f t="shared" si="1"/>
        <v>154.43494011351868</v>
      </c>
    </row>
    <row r="102" spans="1:9" ht="15">
      <c r="A102">
        <f>Data!A103</f>
        <v>101</v>
      </c>
      <c r="B102" s="4">
        <f>'Data with Vol Ests'!D$502*('Data with Vol Ests'!D102+('Data with Vol Ests'!D103-'Data with Vol Ests'!D102)*('Data with Vol Ests'!G$503/'Data with Vol Ests'!G103))/'Data with Vol Ests'!D102</f>
        <v>11320.880837851968</v>
      </c>
      <c r="C102" s="4">
        <f>'Data with Vol Ests'!I$502*('Data with Vol Ests'!I102+('Data with Vol Ests'!I103-'Data with Vol Ests'!I102)*('Data with Vol Ests'!L$503/'Data with Vol Ests'!L103))/'Data with Vol Ests'!I102</f>
        <v>5491.383472953108</v>
      </c>
      <c r="D102" s="4">
        <f>'Data with Vol Ests'!N$502*('Data with Vol Ests'!N102+('Data with Vol Ests'!N103-'Data with Vol Ests'!N102)*('Data with Vol Ests'!Q$503/'Data with Vol Ests'!Q103))/'Data with Vol Ests'!N102</f>
        <v>4556.867828211389</v>
      </c>
      <c r="E102" s="4">
        <f>'Data with Vol Ests'!S$502*('Data with Vol Ests'!S102+('Data with Vol Ests'!S103-'Data with Vol Ests'!S102)*('Data with Vol Ests'!V$503/'Data with Vol Ests'!V103))/'Data with Vol Ests'!S102</f>
        <v>11842.178008176967</v>
      </c>
      <c r="G102" s="5">
        <f>$L$2*B102/Data!C$502+$M$2*C102/Data!D$502+$N$2*D102/Data!E$502+$O$2*E102/Data!F$502</f>
        <v>10329.08894284146</v>
      </c>
      <c r="I102" s="5">
        <f t="shared" si="1"/>
        <v>-329.08894284145936</v>
      </c>
    </row>
    <row r="103" spans="1:9" ht="15">
      <c r="A103">
        <f>Data!A104</f>
        <v>102</v>
      </c>
      <c r="B103" s="4">
        <f>'Data with Vol Ests'!D$502*('Data with Vol Ests'!D103+('Data with Vol Ests'!D104-'Data with Vol Ests'!D103)*('Data with Vol Ests'!G$503/'Data with Vol Ests'!G104))/'Data with Vol Ests'!D103</f>
        <v>11187.125690697185</v>
      </c>
      <c r="C103" s="4">
        <f>'Data with Vol Ests'!I$502*('Data with Vol Ests'!I103+('Data with Vol Ests'!I104-'Data with Vol Ests'!I103)*('Data with Vol Ests'!L$503/'Data with Vol Ests'!L104))/'Data with Vol Ests'!I103</f>
        <v>5231.6651849703785</v>
      </c>
      <c r="D103" s="4">
        <f>'Data with Vol Ests'!N$502*('Data with Vol Ests'!N103+('Data with Vol Ests'!N104-'Data with Vol Ests'!N103)*('Data with Vol Ests'!Q$503/'Data with Vol Ests'!Q104))/'Data with Vol Ests'!N103</f>
        <v>4247.000907375746</v>
      </c>
      <c r="E103" s="4">
        <f>'Data with Vol Ests'!S$502*('Data with Vol Ests'!S103+('Data with Vol Ests'!S104-'Data with Vol Ests'!S103)*('Data with Vol Ests'!V$503/'Data with Vol Ests'!V104))/'Data with Vol Ests'!S103</f>
        <v>12359.443193387087</v>
      </c>
      <c r="G103" s="5">
        <f>$L$2*B103/Data!C$502+$M$2*C103/Data!D$502+$N$2*D103/Data!E$502+$O$2*E103/Data!F$502</f>
        <v>10143.478185349628</v>
      </c>
      <c r="I103" s="5">
        <f t="shared" si="1"/>
        <v>-143.4781853496279</v>
      </c>
    </row>
    <row r="104" spans="1:9" ht="15">
      <c r="A104">
        <f>Data!A105</f>
        <v>103</v>
      </c>
      <c r="B104" s="4">
        <f>'Data with Vol Ests'!D$502*('Data with Vol Ests'!D104+('Data with Vol Ests'!D105-'Data with Vol Ests'!D104)*('Data with Vol Ests'!G$503/'Data with Vol Ests'!G105))/'Data with Vol Ests'!D104</f>
        <v>11129.918983000454</v>
      </c>
      <c r="C104" s="4">
        <f>'Data with Vol Ests'!I$502*('Data with Vol Ests'!I104+('Data with Vol Ests'!I105-'Data with Vol Ests'!I104)*('Data with Vol Ests'!L$503/'Data with Vol Ests'!L105))/'Data with Vol Ests'!I104</f>
        <v>5103.68043270994</v>
      </c>
      <c r="D104" s="4">
        <f>'Data with Vol Ests'!N$502*('Data with Vol Ests'!N104+('Data with Vol Ests'!N105-'Data with Vol Ests'!N104)*('Data with Vol Ests'!Q$503/'Data with Vol Ests'!Q105))/'Data with Vol Ests'!N104</f>
        <v>4157.51013078987</v>
      </c>
      <c r="E104" s="4">
        <f>'Data with Vol Ests'!S$502*('Data with Vol Ests'!S104+('Data with Vol Ests'!S105-'Data with Vol Ests'!S104)*('Data with Vol Ests'!V$503/'Data with Vol Ests'!V105))/'Data with Vol Ests'!S104</f>
        <v>12230.508301678732</v>
      </c>
      <c r="G104" s="5">
        <f>$L$2*B104/Data!C$502+$M$2*C104/Data!D$502+$N$2*D104/Data!E$502+$O$2*E104/Data!F$502</f>
        <v>10006.187760913623</v>
      </c>
      <c r="I104" s="5">
        <f t="shared" si="1"/>
        <v>-6.1877609136226965</v>
      </c>
    </row>
    <row r="105" spans="1:9" ht="15">
      <c r="A105">
        <f>Data!A106</f>
        <v>104</v>
      </c>
      <c r="B105" s="4">
        <f>'Data with Vol Ests'!D$502*('Data with Vol Ests'!D105+('Data with Vol Ests'!D106-'Data with Vol Ests'!D105)*('Data with Vol Ests'!G$503/'Data with Vol Ests'!G106))/'Data with Vol Ests'!D105</f>
        <v>10999.423029214773</v>
      </c>
      <c r="C105" s="4">
        <f>'Data with Vol Ests'!I$502*('Data with Vol Ests'!I105+('Data with Vol Ests'!I106-'Data with Vol Ests'!I105)*('Data with Vol Ests'!L$503/'Data with Vol Ests'!L106))/'Data with Vol Ests'!I105</f>
        <v>5151.095716706074</v>
      </c>
      <c r="D105" s="4">
        <f>'Data with Vol Ests'!N$502*('Data with Vol Ests'!N105+('Data with Vol Ests'!N106-'Data with Vol Ests'!N105)*('Data with Vol Ests'!Q$503/'Data with Vol Ests'!Q106))/'Data with Vol Ests'!N105</f>
        <v>4145.645681910311</v>
      </c>
      <c r="E105" s="4">
        <f>'Data with Vol Ests'!S$502*('Data with Vol Ests'!S105+('Data with Vol Ests'!S106-'Data with Vol Ests'!S105)*('Data with Vol Ests'!V$503/'Data with Vol Ests'!V106))/'Data with Vol Ests'!S105</f>
        <v>12096.815897856606</v>
      </c>
      <c r="G105" s="5">
        <f>$L$2*B105/Data!C$502+$M$2*C105/Data!D$502+$N$2*D105/Data!E$502+$O$2*E105/Data!F$502</f>
        <v>9961.1235238701</v>
      </c>
      <c r="I105" s="5">
        <f t="shared" si="1"/>
        <v>38.876476129900766</v>
      </c>
    </row>
    <row r="106" spans="1:9" ht="15">
      <c r="A106">
        <f>Data!A107</f>
        <v>105</v>
      </c>
      <c r="B106" s="4">
        <f>'Data with Vol Ests'!D$502*('Data with Vol Ests'!D106+('Data with Vol Ests'!D107-'Data with Vol Ests'!D106)*('Data with Vol Ests'!G$503/'Data with Vol Ests'!G107))/'Data with Vol Ests'!D106</f>
        <v>10982.48212582231</v>
      </c>
      <c r="C106" s="4">
        <f>'Data with Vol Ests'!I$502*('Data with Vol Ests'!I106+('Data with Vol Ests'!I107-'Data with Vol Ests'!I106)*('Data with Vol Ests'!L$503/'Data with Vol Ests'!L107))/'Data with Vol Ests'!I106</f>
        <v>5221.493540595588</v>
      </c>
      <c r="D106" s="4">
        <f>'Data with Vol Ests'!N$502*('Data with Vol Ests'!N106+('Data with Vol Ests'!N107-'Data with Vol Ests'!N106)*('Data with Vol Ests'!Q$503/'Data with Vol Ests'!Q107))/'Data with Vol Ests'!N106</f>
        <v>4207.996321668851</v>
      </c>
      <c r="E106" s="4">
        <f>'Data with Vol Ests'!S$502*('Data with Vol Ests'!S106+('Data with Vol Ests'!S107-'Data with Vol Ests'!S106)*('Data with Vol Ests'!V$503/'Data with Vol Ests'!V107))/'Data with Vol Ests'!S106</f>
        <v>12178.44880746519</v>
      </c>
      <c r="G106" s="5">
        <f>$L$2*B106/Data!C$502+$M$2*C106/Data!D$502+$N$2*D106/Data!E$502+$O$2*E106/Data!F$502</f>
        <v>10023.962412538136</v>
      </c>
      <c r="I106" s="5">
        <f t="shared" si="1"/>
        <v>-23.96241253813605</v>
      </c>
    </row>
    <row r="107" spans="1:9" ht="15">
      <c r="A107">
        <f>Data!A108</f>
        <v>106</v>
      </c>
      <c r="B107" s="4">
        <f>'Data with Vol Ests'!D$502*('Data with Vol Ests'!D107+('Data with Vol Ests'!D108-'Data with Vol Ests'!D107)*('Data with Vol Ests'!G$503/'Data with Vol Ests'!G108))/'Data with Vol Ests'!D107</f>
        <v>11011.435331128774</v>
      </c>
      <c r="C107" s="4">
        <f>'Data with Vol Ests'!I$502*('Data with Vol Ests'!I107+('Data with Vol Ests'!I108-'Data with Vol Ests'!I107)*('Data with Vol Ests'!L$503/'Data with Vol Ests'!L108))/'Data with Vol Ests'!I107</f>
        <v>5313.964742262311</v>
      </c>
      <c r="D107" s="4">
        <f>'Data with Vol Ests'!N$502*('Data with Vol Ests'!N107+('Data with Vol Ests'!N108-'Data with Vol Ests'!N107)*('Data with Vol Ests'!Q$503/'Data with Vol Ests'!Q108))/'Data with Vol Ests'!N107</f>
        <v>4398.660657232419</v>
      </c>
      <c r="E107" s="4">
        <f>'Data with Vol Ests'!S$502*('Data with Vol Ests'!S107+('Data with Vol Ests'!S108-'Data with Vol Ests'!S107)*('Data with Vol Ests'!V$503/'Data with Vol Ests'!V108))/'Data with Vol Ests'!S107</f>
        <v>11910.806864694687</v>
      </c>
      <c r="G107" s="5">
        <f>$L$2*B107/Data!C$502+$M$2*C107/Data!D$502+$N$2*D107/Data!E$502+$O$2*E107/Data!F$502</f>
        <v>10088.37494372866</v>
      </c>
      <c r="I107" s="5">
        <f t="shared" si="1"/>
        <v>-88.37494372866058</v>
      </c>
    </row>
    <row r="108" spans="1:9" ht="15">
      <c r="A108">
        <f>Data!A109</f>
        <v>107</v>
      </c>
      <c r="B108" s="4">
        <f>'Data with Vol Ests'!D$502*('Data with Vol Ests'!D108+('Data with Vol Ests'!D109-'Data with Vol Ests'!D108)*('Data with Vol Ests'!G$503/'Data with Vol Ests'!G109))/'Data with Vol Ests'!D108</f>
        <v>10618.506417919692</v>
      </c>
      <c r="C108" s="4">
        <f>'Data with Vol Ests'!I$502*('Data with Vol Ests'!I108+('Data with Vol Ests'!I109-'Data with Vol Ests'!I108)*('Data with Vol Ests'!L$503/'Data with Vol Ests'!L109))/'Data with Vol Ests'!I108</f>
        <v>5114.557825676859</v>
      </c>
      <c r="D108" s="4">
        <f>'Data with Vol Ests'!N$502*('Data with Vol Ests'!N108+('Data with Vol Ests'!N109-'Data with Vol Ests'!N108)*('Data with Vol Ests'!Q$503/'Data with Vol Ests'!Q109))/'Data with Vol Ests'!N108</f>
        <v>4129.760586997999</v>
      </c>
      <c r="E108" s="4">
        <f>'Data with Vol Ests'!S$502*('Data with Vol Ests'!S108+('Data with Vol Ests'!S109-'Data with Vol Ests'!S108)*('Data with Vol Ests'!V$503/'Data with Vol Ests'!V109))/'Data with Vol Ests'!S108</f>
        <v>12191.891775010337</v>
      </c>
      <c r="G108" s="5">
        <f>$L$2*B108/Data!C$502+$M$2*C108/Data!D$502+$N$2*D108/Data!E$502+$O$2*E108/Data!F$502</f>
        <v>9813.873087095577</v>
      </c>
      <c r="I108" s="5">
        <f t="shared" si="1"/>
        <v>186.12691290442308</v>
      </c>
    </row>
    <row r="109" spans="1:9" ht="15">
      <c r="A109">
        <f>Data!A110</f>
        <v>108</v>
      </c>
      <c r="B109" s="4">
        <f>'Data with Vol Ests'!D$502*('Data with Vol Ests'!D109+('Data with Vol Ests'!D110-'Data with Vol Ests'!D109)*('Data with Vol Ests'!G$503/'Data with Vol Ests'!G110))/'Data with Vol Ests'!D109</f>
        <v>11269.577014808692</v>
      </c>
      <c r="C109" s="4">
        <f>'Data with Vol Ests'!I$502*('Data with Vol Ests'!I109+('Data with Vol Ests'!I110-'Data with Vol Ests'!I109)*('Data with Vol Ests'!L$503/'Data with Vol Ests'!L110))/'Data with Vol Ests'!I109</f>
        <v>5238.360037776801</v>
      </c>
      <c r="D109" s="4">
        <f>'Data with Vol Ests'!N$502*('Data with Vol Ests'!N109+('Data with Vol Ests'!N110-'Data with Vol Ests'!N109)*('Data with Vol Ests'!Q$503/'Data with Vol Ests'!Q110))/'Data with Vol Ests'!N109</f>
        <v>4213.47416155353</v>
      </c>
      <c r="E109" s="4">
        <f>'Data with Vol Ests'!S$502*('Data with Vol Ests'!S109+('Data with Vol Ests'!S110-'Data with Vol Ests'!S109)*('Data with Vol Ests'!V$503/'Data with Vol Ests'!V110))/'Data with Vol Ests'!S109</f>
        <v>11980.941369686592</v>
      </c>
      <c r="G109" s="5">
        <f>$L$2*B109/Data!C$502+$M$2*C109/Data!D$502+$N$2*D109/Data!E$502+$O$2*E109/Data!F$502</f>
        <v>10106.283867573893</v>
      </c>
      <c r="I109" s="5">
        <f t="shared" si="1"/>
        <v>-106.28386757389308</v>
      </c>
    </row>
    <row r="110" spans="1:9" ht="15">
      <c r="A110">
        <f>Data!A111</f>
        <v>109</v>
      </c>
      <c r="B110" s="4">
        <f>'Data with Vol Ests'!D$502*('Data with Vol Ests'!D110+('Data with Vol Ests'!D111-'Data with Vol Ests'!D110)*('Data with Vol Ests'!G$503/'Data with Vol Ests'!G111))/'Data with Vol Ests'!D110</f>
        <v>11404.174162729565</v>
      </c>
      <c r="C110" s="4">
        <f>'Data with Vol Ests'!I$502*('Data with Vol Ests'!I110+('Data with Vol Ests'!I111-'Data with Vol Ests'!I110)*('Data with Vol Ests'!L$503/'Data with Vol Ests'!L111))/'Data with Vol Ests'!I110</f>
        <v>5599.813275572748</v>
      </c>
      <c r="D110" s="4">
        <f>'Data with Vol Ests'!N$502*('Data with Vol Ests'!N110+('Data with Vol Ests'!N111-'Data with Vol Ests'!N110)*('Data with Vol Ests'!Q$503/'Data with Vol Ests'!Q111))/'Data with Vol Ests'!N110</f>
        <v>4410.9112056148815</v>
      </c>
      <c r="E110" s="4">
        <f>'Data with Vol Ests'!S$502*('Data with Vol Ests'!S110+('Data with Vol Ests'!S111-'Data with Vol Ests'!S110)*('Data with Vol Ests'!V$503/'Data with Vol Ests'!V111))/'Data with Vol Ests'!S110</f>
        <v>12173.716779837241</v>
      </c>
      <c r="G110" s="5">
        <f>$L$2*B110/Data!C$502+$M$2*C110/Data!D$502+$N$2*D110/Data!E$502+$O$2*E110/Data!F$502</f>
        <v>10442.603826628389</v>
      </c>
      <c r="I110" s="5">
        <f t="shared" si="1"/>
        <v>-442.60382662838856</v>
      </c>
    </row>
    <row r="111" spans="1:9" ht="15">
      <c r="A111">
        <f>Data!A112</f>
        <v>110</v>
      </c>
      <c r="B111" s="4">
        <f>'Data with Vol Ests'!D$502*('Data with Vol Ests'!D111+('Data with Vol Ests'!D112-'Data with Vol Ests'!D111)*('Data with Vol Ests'!G$503/'Data with Vol Ests'!G112))/'Data with Vol Ests'!D111</f>
        <v>10529.591448857589</v>
      </c>
      <c r="C111" s="4">
        <f>'Data with Vol Ests'!I$502*('Data with Vol Ests'!I111+('Data with Vol Ests'!I112-'Data with Vol Ests'!I111)*('Data with Vol Ests'!L$503/'Data with Vol Ests'!L112))/'Data with Vol Ests'!I111</f>
        <v>5018.6982295911175</v>
      </c>
      <c r="D111" s="4">
        <f>'Data with Vol Ests'!N$502*('Data with Vol Ests'!N111+('Data with Vol Ests'!N112-'Data with Vol Ests'!N111)*('Data with Vol Ests'!Q$503/'Data with Vol Ests'!Q112))/'Data with Vol Ests'!N111</f>
        <v>4146.071756016785</v>
      </c>
      <c r="E111" s="4">
        <f>'Data with Vol Ests'!S$502*('Data with Vol Ests'!S111+('Data with Vol Ests'!S112-'Data with Vol Ests'!S111)*('Data with Vol Ests'!V$503/'Data with Vol Ests'!V112))/'Data with Vol Ests'!S111</f>
        <v>11922.623209148267</v>
      </c>
      <c r="G111" s="5">
        <f>$L$2*B111/Data!C$502+$M$2*C111/Data!D$502+$N$2*D111/Data!E$502+$O$2*E111/Data!F$502</f>
        <v>9685.274837708947</v>
      </c>
      <c r="I111" s="5">
        <f t="shared" si="1"/>
        <v>314.7251622910535</v>
      </c>
    </row>
    <row r="112" spans="1:9" ht="15">
      <c r="A112">
        <f>Data!A113</f>
        <v>111</v>
      </c>
      <c r="B112" s="4">
        <f>'Data with Vol Ests'!D$502*('Data with Vol Ests'!D112+('Data with Vol Ests'!D113-'Data with Vol Ests'!D112)*('Data with Vol Ests'!G$503/'Data with Vol Ests'!G113))/'Data with Vol Ests'!D112</f>
        <v>10962.636832462103</v>
      </c>
      <c r="C112" s="4">
        <f>'Data with Vol Ests'!I$502*('Data with Vol Ests'!I112+('Data with Vol Ests'!I113-'Data with Vol Ests'!I112)*('Data with Vol Ests'!L$503/'Data with Vol Ests'!L113))/'Data with Vol Ests'!I112</f>
        <v>5035.637500639052</v>
      </c>
      <c r="D112" s="4">
        <f>'Data with Vol Ests'!N$502*('Data with Vol Ests'!N112+('Data with Vol Ests'!N113-'Data with Vol Ests'!N112)*('Data with Vol Ests'!Q$503/'Data with Vol Ests'!Q113))/'Data with Vol Ests'!N112</f>
        <v>4149.846057961262</v>
      </c>
      <c r="E112" s="4">
        <f>'Data with Vol Ests'!S$502*('Data with Vol Ests'!S112+('Data with Vol Ests'!S113-'Data with Vol Ests'!S112)*('Data with Vol Ests'!V$503/'Data with Vol Ests'!V113))/'Data with Vol Ests'!S112</f>
        <v>11942.49170844234</v>
      </c>
      <c r="G112" s="5">
        <f>$L$2*B112/Data!C$502+$M$2*C112/Data!D$502+$N$2*D112/Data!E$502+$O$2*E112/Data!F$502</f>
        <v>9856.41157395021</v>
      </c>
      <c r="I112" s="5">
        <f t="shared" si="1"/>
        <v>143.58842604978963</v>
      </c>
    </row>
    <row r="113" spans="1:9" ht="15">
      <c r="A113">
        <f>Data!A114</f>
        <v>112</v>
      </c>
      <c r="B113" s="4">
        <f>'Data with Vol Ests'!D$502*('Data with Vol Ests'!D113+('Data with Vol Ests'!D114-'Data with Vol Ests'!D113)*('Data with Vol Ests'!G$503/'Data with Vol Ests'!G114))/'Data with Vol Ests'!D113</f>
        <v>11036.879422630638</v>
      </c>
      <c r="C113" s="4">
        <f>'Data with Vol Ests'!I$502*('Data with Vol Ests'!I113+('Data with Vol Ests'!I114-'Data with Vol Ests'!I113)*('Data with Vol Ests'!L$503/'Data with Vol Ests'!L114))/'Data with Vol Ests'!I113</f>
        <v>5243.662121621405</v>
      </c>
      <c r="D113" s="4">
        <f>'Data with Vol Ests'!N$502*('Data with Vol Ests'!N113+('Data with Vol Ests'!N114-'Data with Vol Ests'!N113)*('Data with Vol Ests'!Q$503/'Data with Vol Ests'!Q114))/'Data with Vol Ests'!N113</f>
        <v>4336.413284427982</v>
      </c>
      <c r="E113" s="4">
        <f>'Data with Vol Ests'!S$502*('Data with Vol Ests'!S113+('Data with Vol Ests'!S114-'Data with Vol Ests'!S113)*('Data with Vol Ests'!V$503/'Data with Vol Ests'!V114))/'Data with Vol Ests'!S113</f>
        <v>12094.649348681753</v>
      </c>
      <c r="G113" s="5">
        <f>$L$2*B113/Data!C$502+$M$2*C113/Data!D$502+$N$2*D113/Data!E$502+$O$2*E113/Data!F$502</f>
        <v>10072.92315782951</v>
      </c>
      <c r="I113" s="5">
        <f t="shared" si="1"/>
        <v>-72.92315782950936</v>
      </c>
    </row>
    <row r="114" spans="1:9" ht="15">
      <c r="A114">
        <f>Data!A115</f>
        <v>113</v>
      </c>
      <c r="B114" s="4">
        <f>'Data with Vol Ests'!D$502*('Data with Vol Ests'!D114+('Data with Vol Ests'!D115-'Data with Vol Ests'!D114)*('Data with Vol Ests'!G$503/'Data with Vol Ests'!G115))/'Data with Vol Ests'!D114</f>
        <v>11154.244531979753</v>
      </c>
      <c r="C114" s="4">
        <f>'Data with Vol Ests'!I$502*('Data with Vol Ests'!I114+('Data with Vol Ests'!I115-'Data with Vol Ests'!I114)*('Data with Vol Ests'!L$503/'Data with Vol Ests'!L115))/'Data with Vol Ests'!I114</f>
        <v>5205.452244648966</v>
      </c>
      <c r="D114" s="4">
        <f>'Data with Vol Ests'!N$502*('Data with Vol Ests'!N114+('Data with Vol Ests'!N115-'Data with Vol Ests'!N114)*('Data with Vol Ests'!Q$503/'Data with Vol Ests'!Q115))/'Data with Vol Ests'!N114</f>
        <v>4302.735128739711</v>
      </c>
      <c r="E114" s="4">
        <f>'Data with Vol Ests'!S$502*('Data with Vol Ests'!S114+('Data with Vol Ests'!S115-'Data with Vol Ests'!S114)*('Data with Vol Ests'!V$503/'Data with Vol Ests'!V115))/'Data with Vol Ests'!S114</f>
        <v>12043.22183546523</v>
      </c>
      <c r="G114" s="5">
        <f>$L$2*B114/Data!C$502+$M$2*C114/Data!D$502+$N$2*D114/Data!E$502+$O$2*E114/Data!F$502</f>
        <v>10076.924738304213</v>
      </c>
      <c r="I114" s="5">
        <f t="shared" si="1"/>
        <v>-76.92473830421295</v>
      </c>
    </row>
    <row r="115" spans="1:9" ht="15">
      <c r="A115">
        <f>Data!A116</f>
        <v>114</v>
      </c>
      <c r="B115" s="4">
        <f>'Data with Vol Ests'!D$502*('Data with Vol Ests'!D115+('Data with Vol Ests'!D116-'Data with Vol Ests'!D115)*('Data with Vol Ests'!G$503/'Data with Vol Ests'!G116))/'Data with Vol Ests'!D115</f>
        <v>11429.437150829193</v>
      </c>
      <c r="C115" s="4">
        <f>'Data with Vol Ests'!I$502*('Data with Vol Ests'!I115+('Data with Vol Ests'!I116-'Data with Vol Ests'!I115)*('Data with Vol Ests'!L$503/'Data with Vol Ests'!L116))/'Data with Vol Ests'!I115</f>
        <v>5035.58255927688</v>
      </c>
      <c r="D115" s="4">
        <f>'Data with Vol Ests'!N$502*('Data with Vol Ests'!N115+('Data with Vol Ests'!N116-'Data with Vol Ests'!N115)*('Data with Vol Ests'!Q$503/'Data with Vol Ests'!Q116))/'Data with Vol Ests'!N115</f>
        <v>4115.84200219721</v>
      </c>
      <c r="E115" s="4">
        <f>'Data with Vol Ests'!S$502*('Data with Vol Ests'!S115+('Data with Vol Ests'!S116-'Data with Vol Ests'!S115)*('Data with Vol Ests'!V$503/'Data with Vol Ests'!V116))/'Data with Vol Ests'!S115</f>
        <v>11802.113387876208</v>
      </c>
      <c r="G115" s="5">
        <f>$L$2*B115/Data!C$502+$M$2*C115/Data!D$502+$N$2*D115/Data!E$502+$O$2*E115/Data!F$502</f>
        <v>9994.35718038682</v>
      </c>
      <c r="I115" s="5">
        <f t="shared" si="1"/>
        <v>5.642819613180109</v>
      </c>
    </row>
    <row r="116" spans="1:9" ht="15">
      <c r="A116">
        <f>Data!A117</f>
        <v>115</v>
      </c>
      <c r="B116" s="4">
        <f>'Data with Vol Ests'!D$502*('Data with Vol Ests'!D116+('Data with Vol Ests'!D117-'Data with Vol Ests'!D116)*('Data with Vol Ests'!G$503/'Data with Vol Ests'!G117))/'Data with Vol Ests'!D116</f>
        <v>11224.738263602592</v>
      </c>
      <c r="C116" s="4">
        <f>'Data with Vol Ests'!I$502*('Data with Vol Ests'!I116+('Data with Vol Ests'!I117-'Data with Vol Ests'!I116)*('Data with Vol Ests'!L$503/'Data with Vol Ests'!L117))/'Data with Vol Ests'!I116</f>
        <v>5526.288925967818</v>
      </c>
      <c r="D116" s="4">
        <f>'Data with Vol Ests'!N$502*('Data with Vol Ests'!N116+('Data with Vol Ests'!N117-'Data with Vol Ests'!N116)*('Data with Vol Ests'!Q$503/'Data with Vol Ests'!Q117))/'Data with Vol Ests'!N116</f>
        <v>4389.5376039463745</v>
      </c>
      <c r="E116" s="4">
        <f>'Data with Vol Ests'!S$502*('Data with Vol Ests'!S116+('Data with Vol Ests'!S117-'Data with Vol Ests'!S116)*('Data with Vol Ests'!V$503/'Data with Vol Ests'!V117))/'Data with Vol Ests'!S116</f>
        <v>12270.89224842368</v>
      </c>
      <c r="G116" s="5">
        <f>$L$2*B116/Data!C$502+$M$2*C116/Data!D$502+$N$2*D116/Data!E$502+$O$2*E116/Data!F$502</f>
        <v>10346.17305022524</v>
      </c>
      <c r="I116" s="5">
        <f t="shared" si="1"/>
        <v>-346.1730502252394</v>
      </c>
    </row>
    <row r="117" spans="1:9" ht="15">
      <c r="A117">
        <f>Data!A118</f>
        <v>116</v>
      </c>
      <c r="B117" s="4">
        <f>'Data with Vol Ests'!D$502*('Data with Vol Ests'!D117+('Data with Vol Ests'!D118-'Data with Vol Ests'!D117)*('Data with Vol Ests'!G$503/'Data with Vol Ests'!G118))/'Data with Vol Ests'!D117</f>
        <v>10942.969334781135</v>
      </c>
      <c r="C117" s="4">
        <f>'Data with Vol Ests'!I$502*('Data with Vol Ests'!I117+('Data with Vol Ests'!I118-'Data with Vol Ests'!I117)*('Data with Vol Ests'!L$503/'Data with Vol Ests'!L118))/'Data with Vol Ests'!I117</f>
        <v>5304.027686758184</v>
      </c>
      <c r="D117" s="4">
        <f>'Data with Vol Ests'!N$502*('Data with Vol Ests'!N117+('Data with Vol Ests'!N118-'Data with Vol Ests'!N117)*('Data with Vol Ests'!Q$503/'Data with Vol Ests'!Q118))/'Data with Vol Ests'!N117</f>
        <v>4270.907438724595</v>
      </c>
      <c r="E117" s="4">
        <f>'Data with Vol Ests'!S$502*('Data with Vol Ests'!S117+('Data with Vol Ests'!S118-'Data with Vol Ests'!S117)*('Data with Vol Ests'!V$503/'Data with Vol Ests'!V118))/'Data with Vol Ests'!S117</f>
        <v>12059.428144321539</v>
      </c>
      <c r="G117" s="5">
        <f>$L$2*B117/Data!C$502+$M$2*C117/Data!D$502+$N$2*D117/Data!E$502+$O$2*E117/Data!F$502</f>
        <v>10052.324062665113</v>
      </c>
      <c r="I117" s="5">
        <f t="shared" si="1"/>
        <v>-52.32406266511316</v>
      </c>
    </row>
    <row r="118" spans="1:9" ht="15">
      <c r="A118">
        <f>Data!A119</f>
        <v>117</v>
      </c>
      <c r="B118" s="4">
        <f>'Data with Vol Ests'!D$502*('Data with Vol Ests'!D118+('Data with Vol Ests'!D119-'Data with Vol Ests'!D118)*('Data with Vol Ests'!G$503/'Data with Vol Ests'!G119))/'Data with Vol Ests'!D118</f>
        <v>11055.332835767118</v>
      </c>
      <c r="C118" s="4">
        <f>'Data with Vol Ests'!I$502*('Data with Vol Ests'!I118+('Data with Vol Ests'!I119-'Data with Vol Ests'!I118)*('Data with Vol Ests'!L$503/'Data with Vol Ests'!L119))/'Data with Vol Ests'!I118</f>
        <v>5223.397324134213</v>
      </c>
      <c r="D118" s="4">
        <f>'Data with Vol Ests'!N$502*('Data with Vol Ests'!N118+('Data with Vol Ests'!N119-'Data with Vol Ests'!N118)*('Data with Vol Ests'!Q$503/'Data with Vol Ests'!Q119))/'Data with Vol Ests'!N118</f>
        <v>4238.249191112427</v>
      </c>
      <c r="E118" s="4">
        <f>'Data with Vol Ests'!S$502*('Data with Vol Ests'!S118+('Data with Vol Ests'!S119-'Data with Vol Ests'!S118)*('Data with Vol Ests'!V$503/'Data with Vol Ests'!V119))/'Data with Vol Ests'!S118</f>
        <v>11607.985980887574</v>
      </c>
      <c r="G118" s="5">
        <f>$L$2*B118/Data!C$502+$M$2*C118/Data!D$502+$N$2*D118/Data!E$502+$O$2*E118/Data!F$502</f>
        <v>9963.631478110112</v>
      </c>
      <c r="I118" s="5">
        <f t="shared" si="1"/>
        <v>36.36852188988814</v>
      </c>
    </row>
    <row r="119" spans="1:9" ht="15">
      <c r="A119">
        <f>Data!A120</f>
        <v>118</v>
      </c>
      <c r="B119" s="4">
        <f>'Data with Vol Ests'!D$502*('Data with Vol Ests'!D119+('Data with Vol Ests'!D120-'Data with Vol Ests'!D119)*('Data with Vol Ests'!G$503/'Data with Vol Ests'!G120))/'Data with Vol Ests'!D119</f>
        <v>11041.046378534778</v>
      </c>
      <c r="C119" s="4">
        <f>'Data with Vol Ests'!I$502*('Data with Vol Ests'!I119+('Data with Vol Ests'!I120-'Data with Vol Ests'!I119)*('Data with Vol Ests'!L$503/'Data with Vol Ests'!L120))/'Data with Vol Ests'!I119</f>
        <v>5307.236902875664</v>
      </c>
      <c r="D119" s="4">
        <f>'Data with Vol Ests'!N$502*('Data with Vol Ests'!N119+('Data with Vol Ests'!N120-'Data with Vol Ests'!N119)*('Data with Vol Ests'!Q$503/'Data with Vol Ests'!Q120))/'Data with Vol Ests'!N119</f>
        <v>4213.413577632758</v>
      </c>
      <c r="E119" s="4">
        <f>'Data with Vol Ests'!S$502*('Data with Vol Ests'!S119+('Data with Vol Ests'!S120-'Data with Vol Ests'!S119)*('Data with Vol Ests'!V$503/'Data with Vol Ests'!V120))/'Data with Vol Ests'!S119</f>
        <v>12124.231029076274</v>
      </c>
      <c r="G119" s="5">
        <f>$L$2*B119/Data!C$502+$M$2*C119/Data!D$502+$N$2*D119/Data!E$502+$O$2*E119/Data!F$502</f>
        <v>10086.962021156212</v>
      </c>
      <c r="I119" s="5">
        <f t="shared" si="1"/>
        <v>-86.96202115621236</v>
      </c>
    </row>
    <row r="120" spans="1:9" ht="15">
      <c r="A120">
        <f>Data!A121</f>
        <v>119</v>
      </c>
      <c r="B120" s="4">
        <f>'Data with Vol Ests'!D$502*('Data with Vol Ests'!D120+('Data with Vol Ests'!D121-'Data with Vol Ests'!D120)*('Data with Vol Ests'!G$503/'Data with Vol Ests'!G121))/'Data with Vol Ests'!D120</f>
        <v>11024.458322939165</v>
      </c>
      <c r="C120" s="4">
        <f>'Data with Vol Ests'!I$502*('Data with Vol Ests'!I120+('Data with Vol Ests'!I121-'Data with Vol Ests'!I120)*('Data with Vol Ests'!L$503/'Data with Vol Ests'!L121))/'Data with Vol Ests'!I120</f>
        <v>5287.987158937596</v>
      </c>
      <c r="D120" s="4">
        <f>'Data with Vol Ests'!N$502*('Data with Vol Ests'!N120+('Data with Vol Ests'!N121-'Data with Vol Ests'!N120)*('Data with Vol Ests'!Q$503/'Data with Vol Ests'!Q121))/'Data with Vol Ests'!N120</f>
        <v>4310.513636953724</v>
      </c>
      <c r="E120" s="4">
        <f>'Data with Vol Ests'!S$502*('Data with Vol Ests'!S120+('Data with Vol Ests'!S121-'Data with Vol Ests'!S120)*('Data with Vol Ests'!V$503/'Data with Vol Ests'!V121))/'Data with Vol Ests'!S120</f>
        <v>11784.951847113327</v>
      </c>
      <c r="G120" s="5">
        <f>$L$2*B120/Data!C$502+$M$2*C120/Data!D$502+$N$2*D120/Data!E$502+$O$2*E120/Data!F$502</f>
        <v>10036.286686176136</v>
      </c>
      <c r="I120" s="5">
        <f t="shared" si="1"/>
        <v>-36.286686176135845</v>
      </c>
    </row>
    <row r="121" spans="1:9" ht="15">
      <c r="A121">
        <f>Data!A122</f>
        <v>120</v>
      </c>
      <c r="B121" s="4">
        <f>'Data with Vol Ests'!D$502*('Data with Vol Ests'!D121+('Data with Vol Ests'!D122-'Data with Vol Ests'!D121)*('Data with Vol Ests'!G$503/'Data with Vol Ests'!G122))/'Data with Vol Ests'!D121</f>
        <v>10892.904617966191</v>
      </c>
      <c r="C121" s="4">
        <f>'Data with Vol Ests'!I$502*('Data with Vol Ests'!I121+('Data with Vol Ests'!I122-'Data with Vol Ests'!I121)*('Data with Vol Ests'!L$503/'Data with Vol Ests'!L122))/'Data with Vol Ests'!I121</f>
        <v>5104.921338424665</v>
      </c>
      <c r="D121" s="4">
        <f>'Data with Vol Ests'!N$502*('Data with Vol Ests'!N121+('Data with Vol Ests'!N122-'Data with Vol Ests'!N121)*('Data with Vol Ests'!Q$503/'Data with Vol Ests'!Q122))/'Data with Vol Ests'!N121</f>
        <v>4104.303818331</v>
      </c>
      <c r="E121" s="4">
        <f>'Data with Vol Ests'!S$502*('Data with Vol Ests'!S121+('Data with Vol Ests'!S122-'Data with Vol Ests'!S121)*('Data with Vol Ests'!V$503/'Data with Vol Ests'!V122))/'Data with Vol Ests'!S121</f>
        <v>12006.843020582692</v>
      </c>
      <c r="G121" s="5">
        <f>$L$2*B121/Data!C$502+$M$2*C121/Data!D$502+$N$2*D121/Data!E$502+$O$2*E121/Data!F$502</f>
        <v>9871.044447663124</v>
      </c>
      <c r="I121" s="5">
        <f t="shared" si="1"/>
        <v>128.95555233687628</v>
      </c>
    </row>
    <row r="122" spans="1:9" ht="15">
      <c r="A122">
        <f>Data!A123</f>
        <v>121</v>
      </c>
      <c r="B122" s="4">
        <f>'Data with Vol Ests'!D$502*('Data with Vol Ests'!D122+('Data with Vol Ests'!D123-'Data with Vol Ests'!D122)*('Data with Vol Ests'!G$503/'Data with Vol Ests'!G123))/'Data with Vol Ests'!D122</f>
        <v>10765.023569520248</v>
      </c>
      <c r="C122" s="4">
        <f>'Data with Vol Ests'!I$502*('Data with Vol Ests'!I122+('Data with Vol Ests'!I123-'Data with Vol Ests'!I122)*('Data with Vol Ests'!L$503/'Data with Vol Ests'!L123))/'Data with Vol Ests'!I122</f>
        <v>5345.508556117989</v>
      </c>
      <c r="D122" s="4">
        <f>'Data with Vol Ests'!N$502*('Data with Vol Ests'!N122+('Data with Vol Ests'!N123-'Data with Vol Ests'!N122)*('Data with Vol Ests'!Q$503/'Data with Vol Ests'!Q123))/'Data with Vol Ests'!N122</f>
        <v>4315.954640812801</v>
      </c>
      <c r="E122" s="4">
        <f>'Data with Vol Ests'!S$502*('Data with Vol Ests'!S122+('Data with Vol Ests'!S123-'Data with Vol Ests'!S122)*('Data with Vol Ests'!V$503/'Data with Vol Ests'!V123))/'Data with Vol Ests'!S122</f>
        <v>12434.007649428544</v>
      </c>
      <c r="G122" s="5">
        <f>$L$2*B122/Data!C$502+$M$2*C122/Data!D$502+$N$2*D122/Data!E$502+$O$2*E122/Data!F$502</f>
        <v>10084.744562931593</v>
      </c>
      <c r="I122" s="5">
        <f t="shared" si="1"/>
        <v>-84.74456293159346</v>
      </c>
    </row>
    <row r="123" spans="1:9" ht="15">
      <c r="A123">
        <f>Data!A124</f>
        <v>122</v>
      </c>
      <c r="B123" s="4">
        <f>'Data with Vol Ests'!D$502*('Data with Vol Ests'!D123+('Data with Vol Ests'!D124-'Data with Vol Ests'!D123)*('Data with Vol Ests'!G$503/'Data with Vol Ests'!G124))/'Data with Vol Ests'!D123</f>
        <v>11357.201655398452</v>
      </c>
      <c r="C123" s="4">
        <f>'Data with Vol Ests'!I$502*('Data with Vol Ests'!I123+('Data with Vol Ests'!I124-'Data with Vol Ests'!I123)*('Data with Vol Ests'!L$503/'Data with Vol Ests'!L124))/'Data with Vol Ests'!I123</f>
        <v>5192.935079722013</v>
      </c>
      <c r="D123" s="4">
        <f>'Data with Vol Ests'!N$502*('Data with Vol Ests'!N123+('Data with Vol Ests'!N124-'Data with Vol Ests'!N123)*('Data with Vol Ests'!Q$503/'Data with Vol Ests'!Q124))/'Data with Vol Ests'!N123</f>
        <v>4194.6653993888185</v>
      </c>
      <c r="E123" s="4">
        <f>'Data with Vol Ests'!S$502*('Data with Vol Ests'!S123+('Data with Vol Ests'!S124-'Data with Vol Ests'!S123)*('Data with Vol Ests'!V$503/'Data with Vol Ests'!V124))/'Data with Vol Ests'!S123</f>
        <v>12226.26311910787</v>
      </c>
      <c r="G123" s="5">
        <f>$L$2*B123/Data!C$502+$M$2*C123/Data!D$502+$N$2*D123/Data!E$502+$O$2*E123/Data!F$502</f>
        <v>10148.27661509904</v>
      </c>
      <c r="I123" s="5">
        <f t="shared" si="1"/>
        <v>-148.2766150990392</v>
      </c>
    </row>
    <row r="124" spans="1:9" ht="15">
      <c r="A124">
        <f>Data!A125</f>
        <v>123</v>
      </c>
      <c r="B124" s="4">
        <f>'Data with Vol Ests'!D$502*('Data with Vol Ests'!D124+('Data with Vol Ests'!D125-'Data with Vol Ests'!D124)*('Data with Vol Ests'!G$503/'Data with Vol Ests'!G125))/'Data with Vol Ests'!D124</f>
        <v>11403.267379453113</v>
      </c>
      <c r="C124" s="4">
        <f>'Data with Vol Ests'!I$502*('Data with Vol Ests'!I124+('Data with Vol Ests'!I125-'Data with Vol Ests'!I124)*('Data with Vol Ests'!L$503/'Data with Vol Ests'!L125))/'Data with Vol Ests'!I124</f>
        <v>5362.212420745795</v>
      </c>
      <c r="D124" s="4">
        <f>'Data with Vol Ests'!N$502*('Data with Vol Ests'!N124+('Data with Vol Ests'!N125-'Data with Vol Ests'!N124)*('Data with Vol Ests'!Q$503/'Data with Vol Ests'!Q125))/'Data with Vol Ests'!N124</f>
        <v>4373.33806738625</v>
      </c>
      <c r="E124" s="4">
        <f>'Data with Vol Ests'!S$502*('Data with Vol Ests'!S124+('Data with Vol Ests'!S125-'Data with Vol Ests'!S124)*('Data with Vol Ests'!V$503/'Data with Vol Ests'!V125))/'Data with Vol Ests'!S124</f>
        <v>12252.266460392453</v>
      </c>
      <c r="G124" s="5">
        <f>$L$2*B124/Data!C$502+$M$2*C124/Data!D$502+$N$2*D124/Data!E$502+$O$2*E124/Data!F$502</f>
        <v>10309.313453171557</v>
      </c>
      <c r="I124" s="5">
        <f t="shared" si="1"/>
        <v>-309.31345317155683</v>
      </c>
    </row>
    <row r="125" spans="1:9" ht="15">
      <c r="A125">
        <f>Data!A126</f>
        <v>124</v>
      </c>
      <c r="B125" s="4">
        <f>'Data with Vol Ests'!D$502*('Data with Vol Ests'!D125+('Data with Vol Ests'!D126-'Data with Vol Ests'!D125)*('Data with Vol Ests'!G$503/'Data with Vol Ests'!G126))/'Data with Vol Ests'!D125</f>
        <v>11118.565918406333</v>
      </c>
      <c r="C125" s="4">
        <f>'Data with Vol Ests'!I$502*('Data with Vol Ests'!I125+('Data with Vol Ests'!I126-'Data with Vol Ests'!I125)*('Data with Vol Ests'!L$503/'Data with Vol Ests'!L126))/'Data with Vol Ests'!I125</f>
        <v>5247.195667623573</v>
      </c>
      <c r="D125" s="4">
        <f>'Data with Vol Ests'!N$502*('Data with Vol Ests'!N125+('Data with Vol Ests'!N126-'Data with Vol Ests'!N125)*('Data with Vol Ests'!Q$503/'Data with Vol Ests'!Q126))/'Data with Vol Ests'!N125</f>
        <v>4210.267292815608</v>
      </c>
      <c r="E125" s="4">
        <f>'Data with Vol Ests'!S$502*('Data with Vol Ests'!S125+('Data with Vol Ests'!S126-'Data with Vol Ests'!S125)*('Data with Vol Ests'!V$503/'Data with Vol Ests'!V126))/'Data with Vol Ests'!S125</f>
        <v>12275.038864552398</v>
      </c>
      <c r="G125" s="5">
        <f>$L$2*B125/Data!C$502+$M$2*C125/Data!D$502+$N$2*D125/Data!E$502+$O$2*E125/Data!F$502</f>
        <v>10104.811961768986</v>
      </c>
      <c r="I125" s="5">
        <f t="shared" si="1"/>
        <v>-104.8119617689863</v>
      </c>
    </row>
    <row r="126" spans="1:9" ht="15">
      <c r="A126">
        <f>Data!A127</f>
        <v>125</v>
      </c>
      <c r="B126" s="4">
        <f>'Data with Vol Ests'!D$502*('Data with Vol Ests'!D126+('Data with Vol Ests'!D127-'Data with Vol Ests'!D126)*('Data with Vol Ests'!G$503/'Data with Vol Ests'!G127))/'Data with Vol Ests'!D126</f>
        <v>11032.991720524538</v>
      </c>
      <c r="C126" s="4">
        <f>'Data with Vol Ests'!I$502*('Data with Vol Ests'!I126+('Data with Vol Ests'!I127-'Data with Vol Ests'!I126)*('Data with Vol Ests'!L$503/'Data with Vol Ests'!L127))/'Data with Vol Ests'!I126</f>
        <v>5138.263592618169</v>
      </c>
      <c r="D126" s="4">
        <f>'Data with Vol Ests'!N$502*('Data with Vol Ests'!N126+('Data with Vol Ests'!N127-'Data with Vol Ests'!N126)*('Data with Vol Ests'!Q$503/'Data with Vol Ests'!Q127))/'Data with Vol Ests'!N126</f>
        <v>4201.724296996064</v>
      </c>
      <c r="E126" s="4">
        <f>'Data with Vol Ests'!S$502*('Data with Vol Ests'!S126+('Data with Vol Ests'!S127-'Data with Vol Ests'!S126)*('Data with Vol Ests'!V$503/'Data with Vol Ests'!V127))/'Data with Vol Ests'!S126</f>
        <v>11967.064753659883</v>
      </c>
      <c r="G126" s="5">
        <f>$L$2*B126/Data!C$502+$M$2*C126/Data!D$502+$N$2*D126/Data!E$502+$O$2*E126/Data!F$502</f>
        <v>9957.552399334603</v>
      </c>
      <c r="I126" s="5">
        <f t="shared" si="1"/>
        <v>42.44760066539675</v>
      </c>
    </row>
    <row r="127" spans="1:9" ht="15">
      <c r="A127">
        <f>Data!A128</f>
        <v>126</v>
      </c>
      <c r="B127" s="4">
        <f>'Data with Vol Ests'!D$502*('Data with Vol Ests'!D127+('Data with Vol Ests'!D128-'Data with Vol Ests'!D127)*('Data with Vol Ests'!G$503/'Data with Vol Ests'!G128))/'Data with Vol Ests'!D127</f>
        <v>11106.029165039623</v>
      </c>
      <c r="C127" s="4">
        <f>'Data with Vol Ests'!I$502*('Data with Vol Ests'!I127+('Data with Vol Ests'!I128-'Data with Vol Ests'!I127)*('Data with Vol Ests'!L$503/'Data with Vol Ests'!L128))/'Data with Vol Ests'!I127</f>
        <v>5165.470451163518</v>
      </c>
      <c r="D127" s="4">
        <f>'Data with Vol Ests'!N$502*('Data with Vol Ests'!N127+('Data with Vol Ests'!N128-'Data with Vol Ests'!N127)*('Data with Vol Ests'!Q$503/'Data with Vol Ests'!Q128))/'Data with Vol Ests'!N127</f>
        <v>4226.3131007488455</v>
      </c>
      <c r="E127" s="4">
        <f>'Data with Vol Ests'!S$502*('Data with Vol Ests'!S127+('Data with Vol Ests'!S128-'Data with Vol Ests'!S127)*('Data with Vol Ests'!V$503/'Data with Vol Ests'!V128))/'Data with Vol Ests'!S127</f>
        <v>12126.29233849378</v>
      </c>
      <c r="G127" s="5">
        <f>$L$2*B127/Data!C$502+$M$2*C127/Data!D$502+$N$2*D127/Data!E$502+$O$2*E127/Data!F$502</f>
        <v>10032.10447961759</v>
      </c>
      <c r="I127" s="5">
        <f t="shared" si="1"/>
        <v>-32.10447961759019</v>
      </c>
    </row>
    <row r="128" spans="1:9" ht="15">
      <c r="A128">
        <f>Data!A129</f>
        <v>127</v>
      </c>
      <c r="B128" s="4">
        <f>'Data with Vol Ests'!D$502*('Data with Vol Ests'!D128+('Data with Vol Ests'!D129-'Data with Vol Ests'!D128)*('Data with Vol Ests'!G$503/'Data with Vol Ests'!G129))/'Data with Vol Ests'!D128</f>
        <v>10804.186164959901</v>
      </c>
      <c r="C128" s="4">
        <f>'Data with Vol Ests'!I$502*('Data with Vol Ests'!I128+('Data with Vol Ests'!I129-'Data with Vol Ests'!I128)*('Data with Vol Ests'!L$503/'Data with Vol Ests'!L129))/'Data with Vol Ests'!I128</f>
        <v>4947.732193927413</v>
      </c>
      <c r="D128" s="4">
        <f>'Data with Vol Ests'!N$502*('Data with Vol Ests'!N128+('Data with Vol Ests'!N129-'Data with Vol Ests'!N128)*('Data with Vol Ests'!Q$503/'Data with Vol Ests'!Q129))/'Data with Vol Ests'!N128</f>
        <v>4157.655767783878</v>
      </c>
      <c r="E128" s="4">
        <f>'Data with Vol Ests'!S$502*('Data with Vol Ests'!S128+('Data with Vol Ests'!S129-'Data with Vol Ests'!S128)*('Data with Vol Ests'!V$503/'Data with Vol Ests'!V129))/'Data with Vol Ests'!S128</f>
        <v>11956.674028653195</v>
      </c>
      <c r="G128" s="5">
        <f>$L$2*B128/Data!C$502+$M$2*C128/Data!D$502+$N$2*D128/Data!E$502+$O$2*E128/Data!F$502</f>
        <v>9752.374688891923</v>
      </c>
      <c r="I128" s="5">
        <f t="shared" si="1"/>
        <v>247.62531110807686</v>
      </c>
    </row>
    <row r="129" spans="1:9" ht="15">
      <c r="A129">
        <f>Data!A130</f>
        <v>128</v>
      </c>
      <c r="B129" s="4">
        <f>'Data with Vol Ests'!D$502*('Data with Vol Ests'!D129+('Data with Vol Ests'!D130-'Data with Vol Ests'!D129)*('Data with Vol Ests'!G$503/'Data with Vol Ests'!G130))/'Data with Vol Ests'!D129</f>
        <v>10783.160263436199</v>
      </c>
      <c r="C129" s="4">
        <f>'Data with Vol Ests'!I$502*('Data with Vol Ests'!I129+('Data with Vol Ests'!I130-'Data with Vol Ests'!I129)*('Data with Vol Ests'!L$503/'Data with Vol Ests'!L130))/'Data with Vol Ests'!I129</f>
        <v>5300.4768167895445</v>
      </c>
      <c r="D129" s="4">
        <f>'Data with Vol Ests'!N$502*('Data with Vol Ests'!N129+('Data with Vol Ests'!N130-'Data with Vol Ests'!N129)*('Data with Vol Ests'!Q$503/'Data with Vol Ests'!Q130))/'Data with Vol Ests'!N129</f>
        <v>4276.719179502131</v>
      </c>
      <c r="E129" s="4">
        <f>'Data with Vol Ests'!S$502*('Data with Vol Ests'!S129+('Data with Vol Ests'!S130-'Data with Vol Ests'!S129)*('Data with Vol Ests'!V$503/'Data with Vol Ests'!V130))/'Data with Vol Ests'!S129</f>
        <v>12394.7207439124</v>
      </c>
      <c r="G129" s="5">
        <f>$L$2*B129/Data!C$502+$M$2*C129/Data!D$502+$N$2*D129/Data!E$502+$O$2*E129/Data!F$502</f>
        <v>10049.504898407824</v>
      </c>
      <c r="I129" s="5">
        <f t="shared" si="1"/>
        <v>-49.50489840782393</v>
      </c>
    </row>
    <row r="130" spans="1:9" ht="15">
      <c r="A130">
        <f>Data!A131</f>
        <v>129</v>
      </c>
      <c r="B130" s="4">
        <f>'Data with Vol Ests'!D$502*('Data with Vol Ests'!D130+('Data with Vol Ests'!D131-'Data with Vol Ests'!D130)*('Data with Vol Ests'!G$503/'Data with Vol Ests'!G131))/'Data with Vol Ests'!D130</f>
        <v>10845.477314916168</v>
      </c>
      <c r="C130" s="4">
        <f>'Data with Vol Ests'!I$502*('Data with Vol Ests'!I130+('Data with Vol Ests'!I131-'Data with Vol Ests'!I130)*('Data with Vol Ests'!L$503/'Data with Vol Ests'!L131))/'Data with Vol Ests'!I130</f>
        <v>5287.732476572609</v>
      </c>
      <c r="D130" s="4">
        <f>'Data with Vol Ests'!N$502*('Data with Vol Ests'!N130+('Data with Vol Ests'!N131-'Data with Vol Ests'!N130)*('Data with Vol Ests'!Q$503/'Data with Vol Ests'!Q131))/'Data with Vol Ests'!N130</f>
        <v>4259.546264552825</v>
      </c>
      <c r="E130" s="4">
        <f>'Data with Vol Ests'!S$502*('Data with Vol Ests'!S130+('Data with Vol Ests'!S131-'Data with Vol Ests'!S130)*('Data with Vol Ests'!V$503/'Data with Vol Ests'!V131))/'Data with Vol Ests'!S130</f>
        <v>12155.884064074029</v>
      </c>
      <c r="G130" s="5">
        <f>$L$2*B130/Data!C$502+$M$2*C130/Data!D$502+$N$2*D130/Data!E$502+$O$2*E130/Data!F$502</f>
        <v>10020.916223366035</v>
      </c>
      <c r="I130" s="5">
        <f aca="true" t="shared" si="2" ref="I130:I193">10000-G130</f>
        <v>-20.91622336603541</v>
      </c>
    </row>
    <row r="131" spans="1:9" ht="15">
      <c r="A131">
        <f>Data!A132</f>
        <v>130</v>
      </c>
      <c r="B131" s="4">
        <f>'Data with Vol Ests'!D$502*('Data with Vol Ests'!D131+('Data with Vol Ests'!D132-'Data with Vol Ests'!D131)*('Data with Vol Ests'!G$503/'Data with Vol Ests'!G132))/'Data with Vol Ests'!D131</f>
        <v>10951.114993734293</v>
      </c>
      <c r="C131" s="4">
        <f>'Data with Vol Ests'!I$502*('Data with Vol Ests'!I131+('Data with Vol Ests'!I132-'Data with Vol Ests'!I131)*('Data with Vol Ests'!L$503/'Data with Vol Ests'!L132))/'Data with Vol Ests'!I131</f>
        <v>5345.696238010098</v>
      </c>
      <c r="D131" s="4">
        <f>'Data with Vol Ests'!N$502*('Data with Vol Ests'!N131+('Data with Vol Ests'!N132-'Data with Vol Ests'!N131)*('Data with Vol Ests'!Q$503/'Data with Vol Ests'!Q132))/'Data with Vol Ests'!N131</f>
        <v>4409.078133805052</v>
      </c>
      <c r="E131" s="4">
        <f>'Data with Vol Ests'!S$502*('Data with Vol Ests'!S131+('Data with Vol Ests'!S132-'Data with Vol Ests'!S131)*('Data with Vol Ests'!V$503/'Data with Vol Ests'!V132))/'Data with Vol Ests'!S131</f>
        <v>12057.774122262388</v>
      </c>
      <c r="G131" s="5">
        <f>$L$2*B131/Data!C$502+$M$2*C131/Data!D$502+$N$2*D131/Data!E$502+$O$2*E131/Data!F$502</f>
        <v>10111.747216444524</v>
      </c>
      <c r="I131" s="5">
        <f t="shared" si="2"/>
        <v>-111.74721644452438</v>
      </c>
    </row>
    <row r="132" spans="1:9" ht="15">
      <c r="A132">
        <f>Data!A133</f>
        <v>131</v>
      </c>
      <c r="B132" s="4">
        <f>'Data with Vol Ests'!D$502*('Data with Vol Ests'!D132+('Data with Vol Ests'!D133-'Data with Vol Ests'!D132)*('Data with Vol Ests'!G$503/'Data with Vol Ests'!G133))/'Data with Vol Ests'!D132</f>
        <v>9025.01642135004</v>
      </c>
      <c r="C132" s="4">
        <f>'Data with Vol Ests'!I$502*('Data with Vol Ests'!I132+('Data with Vol Ests'!I133-'Data with Vol Ests'!I132)*('Data with Vol Ests'!L$503/'Data with Vol Ests'!L133))/'Data with Vol Ests'!I132</f>
        <v>4533.579253535678</v>
      </c>
      <c r="D132" s="4">
        <f>'Data with Vol Ests'!N$502*('Data with Vol Ests'!N132+('Data with Vol Ests'!N133-'Data with Vol Ests'!N132)*('Data with Vol Ests'!Q$503/'Data with Vol Ests'!Q133))/'Data with Vol Ests'!N132</f>
        <v>3565.9526943417204</v>
      </c>
      <c r="E132" s="4">
        <f>'Data with Vol Ests'!S$502*('Data with Vol Ests'!S132+('Data with Vol Ests'!S133-'Data with Vol Ests'!S132)*('Data with Vol Ests'!V$503/'Data with Vol Ests'!V133))/'Data with Vol Ests'!S132</f>
        <v>11819.780302801193</v>
      </c>
      <c r="G132" s="5">
        <f>$L$2*B132/Data!C$502+$M$2*C132/Data!D$502+$N$2*D132/Data!E$502+$O$2*E132/Data!F$502</f>
        <v>8704.835126046848</v>
      </c>
      <c r="I132" s="5">
        <f t="shared" si="2"/>
        <v>1295.164873953152</v>
      </c>
    </row>
    <row r="133" spans="1:9" ht="15">
      <c r="A133">
        <f>Data!A134</f>
        <v>132</v>
      </c>
      <c r="B133" s="4">
        <f>'Data with Vol Ests'!D$502*('Data with Vol Ests'!D133+('Data with Vol Ests'!D134-'Data with Vol Ests'!D133)*('Data with Vol Ests'!G$503/'Data with Vol Ests'!G134))/'Data with Vol Ests'!D133</f>
        <v>11137.864521561452</v>
      </c>
      <c r="C133" s="4">
        <f>'Data with Vol Ests'!I$502*('Data with Vol Ests'!I133+('Data with Vol Ests'!I134-'Data with Vol Ests'!I133)*('Data with Vol Ests'!L$503/'Data with Vol Ests'!L134))/'Data with Vol Ests'!I133</f>
        <v>4831.7614876532</v>
      </c>
      <c r="D133" s="4">
        <f>'Data with Vol Ests'!N$502*('Data with Vol Ests'!N133+('Data with Vol Ests'!N134-'Data with Vol Ests'!N133)*('Data with Vol Ests'!Q$503/'Data with Vol Ests'!Q134))/'Data with Vol Ests'!N133</f>
        <v>4051.551627537735</v>
      </c>
      <c r="E133" s="4">
        <f>'Data with Vol Ests'!S$502*('Data with Vol Ests'!S133+('Data with Vol Ests'!S134-'Data with Vol Ests'!S133)*('Data with Vol Ests'!V$503/'Data with Vol Ests'!V134))/'Data with Vol Ests'!S133</f>
        <v>10979.459710904459</v>
      </c>
      <c r="G133" s="5">
        <f>$L$2*B133/Data!C$502+$M$2*C133/Data!D$502+$N$2*D133/Data!E$502+$O$2*E133/Data!F$502</f>
        <v>9618.641499239053</v>
      </c>
      <c r="I133" s="5">
        <f t="shared" si="2"/>
        <v>381.3585007609472</v>
      </c>
    </row>
    <row r="134" spans="1:9" ht="15">
      <c r="A134">
        <f>Data!A135</f>
        <v>133</v>
      </c>
      <c r="B134" s="4">
        <f>'Data with Vol Ests'!D$502*('Data with Vol Ests'!D134+('Data with Vol Ests'!D135-'Data with Vol Ests'!D134)*('Data with Vol Ests'!G$503/'Data with Vol Ests'!G135))/'Data with Vol Ests'!D134</f>
        <v>10944.781576940497</v>
      </c>
      <c r="C134" s="4">
        <f>'Data with Vol Ests'!I$502*('Data with Vol Ests'!I134+('Data with Vol Ests'!I135-'Data with Vol Ests'!I134)*('Data with Vol Ests'!L$503/'Data with Vol Ests'!L135))/'Data with Vol Ests'!I134</f>
        <v>5037.646836979069</v>
      </c>
      <c r="D134" s="4">
        <f>'Data with Vol Ests'!N$502*('Data with Vol Ests'!N134+('Data with Vol Ests'!N135-'Data with Vol Ests'!N134)*('Data with Vol Ests'!Q$503/'Data with Vol Ests'!Q135))/'Data with Vol Ests'!N134</f>
        <v>4087.9555906546907</v>
      </c>
      <c r="E134" s="4">
        <f>'Data with Vol Ests'!S$502*('Data with Vol Ests'!S134+('Data with Vol Ests'!S135-'Data with Vol Ests'!S134)*('Data with Vol Ests'!V$503/'Data with Vol Ests'!V135))/'Data with Vol Ests'!S134</f>
        <v>11789.907308303684</v>
      </c>
      <c r="G134" s="5">
        <f>$L$2*B134/Data!C$502+$M$2*C134/Data!D$502+$N$2*D134/Data!E$502+$O$2*E134/Data!F$502</f>
        <v>9811.03238961377</v>
      </c>
      <c r="I134" s="5">
        <f t="shared" si="2"/>
        <v>188.96761038622935</v>
      </c>
    </row>
    <row r="135" spans="1:9" ht="15">
      <c r="A135">
        <f>Data!A136</f>
        <v>134</v>
      </c>
      <c r="B135" s="4">
        <f>'Data with Vol Ests'!D$502*('Data with Vol Ests'!D135+('Data with Vol Ests'!D136-'Data with Vol Ests'!D135)*('Data with Vol Ests'!G$503/'Data with Vol Ests'!G136))/'Data with Vol Ests'!D135</f>
        <v>10742.691971913968</v>
      </c>
      <c r="C135" s="4">
        <f>'Data with Vol Ests'!I$502*('Data with Vol Ests'!I135+('Data with Vol Ests'!I136-'Data with Vol Ests'!I135)*('Data with Vol Ests'!L$503/'Data with Vol Ests'!L136))/'Data with Vol Ests'!I135</f>
        <v>5197.578187227766</v>
      </c>
      <c r="D135" s="4">
        <f>'Data with Vol Ests'!N$502*('Data with Vol Ests'!N135+('Data with Vol Ests'!N136-'Data with Vol Ests'!N135)*('Data with Vol Ests'!Q$503/'Data with Vol Ests'!Q136))/'Data with Vol Ests'!N135</f>
        <v>4145.680066097896</v>
      </c>
      <c r="E135" s="4">
        <f>'Data with Vol Ests'!S$502*('Data with Vol Ests'!S135+('Data with Vol Ests'!S136-'Data with Vol Ests'!S135)*('Data with Vol Ests'!V$503/'Data with Vol Ests'!V136))/'Data with Vol Ests'!S135</f>
        <v>11662.791101838342</v>
      </c>
      <c r="G135" s="5">
        <f>$L$2*B135/Data!C$502+$M$2*C135/Data!D$502+$N$2*D135/Data!E$502+$O$2*E135/Data!F$502</f>
        <v>9822.495924854373</v>
      </c>
      <c r="I135" s="5">
        <f t="shared" si="2"/>
        <v>177.5040751456272</v>
      </c>
    </row>
    <row r="136" spans="1:9" ht="15">
      <c r="A136">
        <f>Data!A137</f>
        <v>135</v>
      </c>
      <c r="B136" s="4">
        <f>'Data with Vol Ests'!D$502*('Data with Vol Ests'!D136+('Data with Vol Ests'!D137-'Data with Vol Ests'!D136)*('Data with Vol Ests'!G$503/'Data with Vol Ests'!G137))/'Data with Vol Ests'!D136</f>
        <v>10874.106140663143</v>
      </c>
      <c r="C136" s="4">
        <f>'Data with Vol Ests'!I$502*('Data with Vol Ests'!I136+('Data with Vol Ests'!I137-'Data with Vol Ests'!I136)*('Data with Vol Ests'!L$503/'Data with Vol Ests'!L137))/'Data with Vol Ests'!I136</f>
        <v>5025.553738875199</v>
      </c>
      <c r="D136" s="4">
        <f>'Data with Vol Ests'!N$502*('Data with Vol Ests'!N136+('Data with Vol Ests'!N137-'Data with Vol Ests'!N136)*('Data with Vol Ests'!Q$503/'Data with Vol Ests'!Q137))/'Data with Vol Ests'!N136</f>
        <v>4128.98006441446</v>
      </c>
      <c r="E136" s="4">
        <f>'Data with Vol Ests'!S$502*('Data with Vol Ests'!S136+('Data with Vol Ests'!S137-'Data with Vol Ests'!S136)*('Data with Vol Ests'!V$503/'Data with Vol Ests'!V137))/'Data with Vol Ests'!S136</f>
        <v>11180.341815072918</v>
      </c>
      <c r="G136" s="5">
        <f>$L$2*B136/Data!C$502+$M$2*C136/Data!D$502+$N$2*D136/Data!E$502+$O$2*E136/Data!F$502</f>
        <v>9686.56963545595</v>
      </c>
      <c r="I136" s="5">
        <f t="shared" si="2"/>
        <v>313.43036454405046</v>
      </c>
    </row>
    <row r="137" spans="1:9" ht="15">
      <c r="A137">
        <f>Data!A138</f>
        <v>136</v>
      </c>
      <c r="B137" s="4">
        <f>'Data with Vol Ests'!D$502*('Data with Vol Ests'!D137+('Data with Vol Ests'!D138-'Data with Vol Ests'!D137)*('Data with Vol Ests'!G$503/'Data with Vol Ests'!G138))/'Data with Vol Ests'!D137</f>
        <v>11396.202286500815</v>
      </c>
      <c r="C137" s="4">
        <f>'Data with Vol Ests'!I$502*('Data with Vol Ests'!I137+('Data with Vol Ests'!I138-'Data with Vol Ests'!I137)*('Data with Vol Ests'!L$503/'Data with Vol Ests'!L138))/'Data with Vol Ests'!I137</f>
        <v>5435.468259425325</v>
      </c>
      <c r="D137" s="4">
        <f>'Data with Vol Ests'!N$502*('Data with Vol Ests'!N137+('Data with Vol Ests'!N138-'Data with Vol Ests'!N137)*('Data with Vol Ests'!Q$503/'Data with Vol Ests'!Q138))/'Data with Vol Ests'!N137</f>
        <v>4357.812122166934</v>
      </c>
      <c r="E137" s="4">
        <f>'Data with Vol Ests'!S$502*('Data with Vol Ests'!S137+('Data with Vol Ests'!S138-'Data with Vol Ests'!S137)*('Data with Vol Ests'!V$503/'Data with Vol Ests'!V138))/'Data with Vol Ests'!S137</f>
        <v>12240.618738282401</v>
      </c>
      <c r="G137" s="5">
        <f>$L$2*B137/Data!C$502+$M$2*C137/Data!D$502+$N$2*D137/Data!E$502+$O$2*E137/Data!F$502</f>
        <v>10343.423413299235</v>
      </c>
      <c r="I137" s="5">
        <f t="shared" si="2"/>
        <v>-343.4234132992351</v>
      </c>
    </row>
    <row r="138" spans="1:9" ht="15">
      <c r="A138">
        <f>Data!A139</f>
        <v>137</v>
      </c>
      <c r="B138" s="4">
        <f>'Data with Vol Ests'!D$502*('Data with Vol Ests'!D138+('Data with Vol Ests'!D139-'Data with Vol Ests'!D138)*('Data with Vol Ests'!G$503/'Data with Vol Ests'!G139))/'Data with Vol Ests'!D138</f>
        <v>10987.891892859634</v>
      </c>
      <c r="C138" s="4">
        <f>'Data with Vol Ests'!I$502*('Data with Vol Ests'!I138+('Data with Vol Ests'!I139-'Data with Vol Ests'!I138)*('Data with Vol Ests'!L$503/'Data with Vol Ests'!L139))/'Data with Vol Ests'!I138</f>
        <v>5247.987123248129</v>
      </c>
      <c r="D138" s="4">
        <f>'Data with Vol Ests'!N$502*('Data with Vol Ests'!N138+('Data with Vol Ests'!N139-'Data with Vol Ests'!N138)*('Data with Vol Ests'!Q$503/'Data with Vol Ests'!Q139))/'Data with Vol Ests'!N138</f>
        <v>4271.379721466825</v>
      </c>
      <c r="E138" s="4">
        <f>'Data with Vol Ests'!S$502*('Data with Vol Ests'!S138+('Data with Vol Ests'!S139-'Data with Vol Ests'!S138)*('Data with Vol Ests'!V$503/'Data with Vol Ests'!V139))/'Data with Vol Ests'!S138</f>
        <v>11915.0319064563</v>
      </c>
      <c r="G138" s="5">
        <f>$L$2*B138/Data!C$502+$M$2*C138/Data!D$502+$N$2*D138/Data!E$502+$O$2*E138/Data!F$502</f>
        <v>10012.335870388844</v>
      </c>
      <c r="I138" s="5">
        <f t="shared" si="2"/>
        <v>-12.335870388844342</v>
      </c>
    </row>
    <row r="139" spans="1:9" ht="15">
      <c r="A139">
        <f>Data!A140</f>
        <v>138</v>
      </c>
      <c r="B139" s="4">
        <f>'Data with Vol Ests'!D$502*('Data with Vol Ests'!D139+('Data with Vol Ests'!D140-'Data with Vol Ests'!D139)*('Data with Vol Ests'!G$503/'Data with Vol Ests'!G140))/'Data with Vol Ests'!D139</f>
        <v>11181.02278161901</v>
      </c>
      <c r="C139" s="4">
        <f>'Data with Vol Ests'!I$502*('Data with Vol Ests'!I139+('Data with Vol Ests'!I140-'Data with Vol Ests'!I139)*('Data with Vol Ests'!L$503/'Data with Vol Ests'!L140))/'Data with Vol Ests'!I139</f>
        <v>5403.687788247055</v>
      </c>
      <c r="D139" s="4">
        <f>'Data with Vol Ests'!N$502*('Data with Vol Ests'!N139+('Data with Vol Ests'!N140-'Data with Vol Ests'!N139)*('Data with Vol Ests'!Q$503/'Data with Vol Ests'!Q140))/'Data with Vol Ests'!N139</f>
        <v>4402.821171695678</v>
      </c>
      <c r="E139" s="4">
        <f>'Data with Vol Ests'!S$502*('Data with Vol Ests'!S139+('Data with Vol Ests'!S140-'Data with Vol Ests'!S139)*('Data with Vol Ests'!V$503/'Data with Vol Ests'!V140))/'Data with Vol Ests'!S139</f>
        <v>12391.377437031295</v>
      </c>
      <c r="G139" s="5">
        <f>$L$2*B139/Data!C$502+$M$2*C139/Data!D$502+$N$2*D139/Data!E$502+$O$2*E139/Data!F$502</f>
        <v>10282.748708287585</v>
      </c>
      <c r="I139" s="5">
        <f t="shared" si="2"/>
        <v>-282.74870828758503</v>
      </c>
    </row>
    <row r="140" spans="1:9" ht="15">
      <c r="A140">
        <f>Data!A141</f>
        <v>139</v>
      </c>
      <c r="B140" s="4">
        <f>'Data with Vol Ests'!D$502*('Data with Vol Ests'!D140+('Data with Vol Ests'!D141-'Data with Vol Ests'!D140)*('Data with Vol Ests'!G$503/'Data with Vol Ests'!G141))/'Data with Vol Ests'!D140</f>
        <v>11058.869667372019</v>
      </c>
      <c r="C140" s="4">
        <f>'Data with Vol Ests'!I$502*('Data with Vol Ests'!I140+('Data with Vol Ests'!I141-'Data with Vol Ests'!I140)*('Data with Vol Ests'!L$503/'Data with Vol Ests'!L141))/'Data with Vol Ests'!I140</f>
        <v>5246.048886563847</v>
      </c>
      <c r="D140" s="4">
        <f>'Data with Vol Ests'!N$502*('Data with Vol Ests'!N140+('Data with Vol Ests'!N141-'Data with Vol Ests'!N140)*('Data with Vol Ests'!Q$503/'Data with Vol Ests'!Q141))/'Data with Vol Ests'!N140</f>
        <v>4259.990830880892</v>
      </c>
      <c r="E140" s="4">
        <f>'Data with Vol Ests'!S$502*('Data with Vol Ests'!S140+('Data with Vol Ests'!S141-'Data with Vol Ests'!S140)*('Data with Vol Ests'!V$503/'Data with Vol Ests'!V141))/'Data with Vol Ests'!S140</f>
        <v>12088.270621193871</v>
      </c>
      <c r="G140" s="5">
        <f>$L$2*B140/Data!C$502+$M$2*C140/Data!D$502+$N$2*D140/Data!E$502+$O$2*E140/Data!F$502</f>
        <v>10063.138428637914</v>
      </c>
      <c r="I140" s="5">
        <f t="shared" si="2"/>
        <v>-63.13842863791433</v>
      </c>
    </row>
    <row r="141" spans="1:9" ht="15">
      <c r="A141">
        <f>Data!A142</f>
        <v>140</v>
      </c>
      <c r="B141" s="4">
        <f>'Data with Vol Ests'!D$502*('Data with Vol Ests'!D141+('Data with Vol Ests'!D142-'Data with Vol Ests'!D141)*('Data with Vol Ests'!G$503/'Data with Vol Ests'!G142))/'Data with Vol Ests'!D141</f>
        <v>11124.66832577851</v>
      </c>
      <c r="C141" s="4">
        <f>'Data with Vol Ests'!I$502*('Data with Vol Ests'!I141+('Data with Vol Ests'!I142-'Data with Vol Ests'!I141)*('Data with Vol Ests'!L$503/'Data with Vol Ests'!L142))/'Data with Vol Ests'!I141</f>
        <v>5162.80594020594</v>
      </c>
      <c r="D141" s="4">
        <f>'Data with Vol Ests'!N$502*('Data with Vol Ests'!N141+('Data with Vol Ests'!N142-'Data with Vol Ests'!N141)*('Data with Vol Ests'!Q$503/'Data with Vol Ests'!Q142))/'Data with Vol Ests'!N141</f>
        <v>4122.033614031798</v>
      </c>
      <c r="E141" s="4">
        <f>'Data with Vol Ests'!S$502*('Data with Vol Ests'!S141+('Data with Vol Ests'!S142-'Data with Vol Ests'!S141)*('Data with Vol Ests'!V$503/'Data with Vol Ests'!V142))/'Data with Vol Ests'!S141</f>
        <v>12152.131605817889</v>
      </c>
      <c r="G141" s="5">
        <f>$L$2*B141/Data!C$502+$M$2*C141/Data!D$502+$N$2*D141/Data!E$502+$O$2*E141/Data!F$502</f>
        <v>10016.96392163615</v>
      </c>
      <c r="I141" s="5">
        <f t="shared" si="2"/>
        <v>-16.96392163615019</v>
      </c>
    </row>
    <row r="142" spans="1:9" ht="15">
      <c r="A142">
        <f>Data!A143</f>
        <v>141</v>
      </c>
      <c r="B142" s="4">
        <f>'Data with Vol Ests'!D$502*('Data with Vol Ests'!D142+('Data with Vol Ests'!D143-'Data with Vol Ests'!D142)*('Data with Vol Ests'!G$503/'Data with Vol Ests'!G143))/'Data with Vol Ests'!D142</f>
        <v>10420.477992942346</v>
      </c>
      <c r="C142" s="4">
        <f>'Data with Vol Ests'!I$502*('Data with Vol Ests'!I142+('Data with Vol Ests'!I143-'Data with Vol Ests'!I142)*('Data with Vol Ests'!L$503/'Data with Vol Ests'!L143))/'Data with Vol Ests'!I142</f>
        <v>4983.24342410146</v>
      </c>
      <c r="D142" s="4">
        <f>'Data with Vol Ests'!N$502*('Data with Vol Ests'!N142+('Data with Vol Ests'!N143-'Data with Vol Ests'!N142)*('Data with Vol Ests'!Q$503/'Data with Vol Ests'!Q143))/'Data with Vol Ests'!N142</f>
        <v>4065.750175053279</v>
      </c>
      <c r="E142" s="4">
        <f>'Data with Vol Ests'!S$502*('Data with Vol Ests'!S142+('Data with Vol Ests'!S143-'Data with Vol Ests'!S142)*('Data with Vol Ests'!V$503/'Data with Vol Ests'!V143))/'Data with Vol Ests'!S142</f>
        <v>11876.167402447327</v>
      </c>
      <c r="G142" s="5">
        <f>$L$2*B142/Data!C$502+$M$2*C142/Data!D$502+$N$2*D142/Data!E$502+$O$2*E142/Data!F$502</f>
        <v>9598.468819051872</v>
      </c>
      <c r="I142" s="5">
        <f t="shared" si="2"/>
        <v>401.53118094812817</v>
      </c>
    </row>
    <row r="143" spans="1:9" ht="15">
      <c r="A143">
        <f>Data!A144</f>
        <v>142</v>
      </c>
      <c r="B143" s="4">
        <f>'Data with Vol Ests'!D$502*('Data with Vol Ests'!D143+('Data with Vol Ests'!D144-'Data with Vol Ests'!D143)*('Data with Vol Ests'!G$503/'Data with Vol Ests'!G144))/'Data with Vol Ests'!D143</f>
        <v>11148.864099711951</v>
      </c>
      <c r="C143" s="4">
        <f>'Data with Vol Ests'!I$502*('Data with Vol Ests'!I143+('Data with Vol Ests'!I144-'Data with Vol Ests'!I143)*('Data with Vol Ests'!L$503/'Data with Vol Ests'!L144))/'Data with Vol Ests'!I143</f>
        <v>4728.503346133426</v>
      </c>
      <c r="D143" s="4">
        <f>'Data with Vol Ests'!N$502*('Data with Vol Ests'!N143+('Data with Vol Ests'!N144-'Data with Vol Ests'!N143)*('Data with Vol Ests'!Q$503/'Data with Vol Ests'!Q144))/'Data with Vol Ests'!N143</f>
        <v>3880.463629311216</v>
      </c>
      <c r="E143" s="4">
        <f>'Data with Vol Ests'!S$502*('Data with Vol Ests'!S143+('Data with Vol Ests'!S144-'Data with Vol Ests'!S143)*('Data with Vol Ests'!V$503/'Data with Vol Ests'!V144))/'Data with Vol Ests'!S143</f>
        <v>11413.738039694394</v>
      </c>
      <c r="G143" s="5">
        <f>$L$2*B143/Data!C$502+$M$2*C143/Data!D$502+$N$2*D143/Data!E$502+$O$2*E143/Data!F$502</f>
        <v>9594.890443230228</v>
      </c>
      <c r="I143" s="5">
        <f t="shared" si="2"/>
        <v>405.1095567697721</v>
      </c>
    </row>
    <row r="144" spans="1:9" ht="15">
      <c r="A144">
        <f>Data!A145</f>
        <v>143</v>
      </c>
      <c r="B144" s="4">
        <f>'Data with Vol Ests'!D$502*('Data with Vol Ests'!D144+('Data with Vol Ests'!D145-'Data with Vol Ests'!D144)*('Data with Vol Ests'!G$503/'Data with Vol Ests'!G145))/'Data with Vol Ests'!D144</f>
        <v>11081.09796938262</v>
      </c>
      <c r="C144" s="4">
        <f>'Data with Vol Ests'!I$502*('Data with Vol Ests'!I144+('Data with Vol Ests'!I145-'Data with Vol Ests'!I144)*('Data with Vol Ests'!L$503/'Data with Vol Ests'!L145))/'Data with Vol Ests'!I144</f>
        <v>5521.60606939681</v>
      </c>
      <c r="D144" s="4">
        <f>'Data with Vol Ests'!N$502*('Data with Vol Ests'!N144+('Data with Vol Ests'!N145-'Data with Vol Ests'!N144)*('Data with Vol Ests'!Q$503/'Data with Vol Ests'!Q145))/'Data with Vol Ests'!N144</f>
        <v>4432.962109423695</v>
      </c>
      <c r="E144" s="4">
        <f>'Data with Vol Ests'!S$502*('Data with Vol Ests'!S144+('Data with Vol Ests'!S145-'Data with Vol Ests'!S144)*('Data with Vol Ests'!V$503/'Data with Vol Ests'!V145))/'Data with Vol Ests'!S144</f>
        <v>12202.06958134159</v>
      </c>
      <c r="G144" s="5">
        <f>$L$2*B144/Data!C$502+$M$2*C144/Data!D$502+$N$2*D144/Data!E$502+$O$2*E144/Data!F$502</f>
        <v>10290.150931479393</v>
      </c>
      <c r="I144" s="5">
        <f t="shared" si="2"/>
        <v>-290.15093147939297</v>
      </c>
    </row>
    <row r="145" spans="1:9" ht="15">
      <c r="A145">
        <f>Data!A146</f>
        <v>144</v>
      </c>
      <c r="B145" s="4">
        <f>'Data with Vol Ests'!D$502*('Data with Vol Ests'!D145+('Data with Vol Ests'!D146-'Data with Vol Ests'!D145)*('Data with Vol Ests'!G$503/'Data with Vol Ests'!G146))/'Data with Vol Ests'!D145</f>
        <v>10908.360566734935</v>
      </c>
      <c r="C145" s="4">
        <f>'Data with Vol Ests'!I$502*('Data with Vol Ests'!I145+('Data with Vol Ests'!I146-'Data with Vol Ests'!I145)*('Data with Vol Ests'!L$503/'Data with Vol Ests'!L146))/'Data with Vol Ests'!I145</f>
        <v>5191.327979709951</v>
      </c>
      <c r="D145" s="4">
        <f>'Data with Vol Ests'!N$502*('Data with Vol Ests'!N145+('Data with Vol Ests'!N146-'Data with Vol Ests'!N145)*('Data with Vol Ests'!Q$503/'Data with Vol Ests'!Q146))/'Data with Vol Ests'!N145</f>
        <v>4210.950283027001</v>
      </c>
      <c r="E145" s="4">
        <f>'Data with Vol Ests'!S$502*('Data with Vol Ests'!S145+('Data with Vol Ests'!S146-'Data with Vol Ests'!S145)*('Data with Vol Ests'!V$503/'Data with Vol Ests'!V146))/'Data with Vol Ests'!S145</f>
        <v>11882.73795095232</v>
      </c>
      <c r="G145" s="5">
        <f>$L$2*B145/Data!C$502+$M$2*C145/Data!D$502+$N$2*D145/Data!E$502+$O$2*E145/Data!F$502</f>
        <v>9931.09033448484</v>
      </c>
      <c r="I145" s="5">
        <f t="shared" si="2"/>
        <v>68.90966551516067</v>
      </c>
    </row>
    <row r="146" spans="1:9" ht="15">
      <c r="A146">
        <f>Data!A147</f>
        <v>145</v>
      </c>
      <c r="B146" s="4">
        <f>'Data with Vol Ests'!D$502*('Data with Vol Ests'!D146+('Data with Vol Ests'!D147-'Data with Vol Ests'!D146)*('Data with Vol Ests'!G$503/'Data with Vol Ests'!G147))/'Data with Vol Ests'!D146</f>
        <v>11296.775333463138</v>
      </c>
      <c r="C146" s="4">
        <f>'Data with Vol Ests'!I$502*('Data with Vol Ests'!I146+('Data with Vol Ests'!I147-'Data with Vol Ests'!I146)*('Data with Vol Ests'!L$503/'Data with Vol Ests'!L147))/'Data with Vol Ests'!I146</f>
        <v>5329.3558456397495</v>
      </c>
      <c r="D146" s="4">
        <f>'Data with Vol Ests'!N$502*('Data with Vol Ests'!N146+('Data with Vol Ests'!N147-'Data with Vol Ests'!N146)*('Data with Vol Ests'!Q$503/'Data with Vol Ests'!Q147))/'Data with Vol Ests'!N146</f>
        <v>4390.307302854809</v>
      </c>
      <c r="E146" s="4">
        <f>'Data with Vol Ests'!S$502*('Data with Vol Ests'!S146+('Data with Vol Ests'!S147-'Data with Vol Ests'!S146)*('Data with Vol Ests'!V$503/'Data with Vol Ests'!V147))/'Data with Vol Ests'!S146</f>
        <v>12297.63471184577</v>
      </c>
      <c r="G146" s="5">
        <f>$L$2*B146/Data!C$502+$M$2*C146/Data!D$502+$N$2*D146/Data!E$502+$O$2*E146/Data!F$502</f>
        <v>10263.271848685801</v>
      </c>
      <c r="I146" s="5">
        <f t="shared" si="2"/>
        <v>-263.27184868580116</v>
      </c>
    </row>
    <row r="147" spans="1:9" ht="15">
      <c r="A147">
        <f>Data!A148</f>
        <v>146</v>
      </c>
      <c r="B147" s="4">
        <f>'Data with Vol Ests'!D$502*('Data with Vol Ests'!D147+('Data with Vol Ests'!D148-'Data with Vol Ests'!D147)*('Data with Vol Ests'!G$503/'Data with Vol Ests'!G148))/'Data with Vol Ests'!D147</f>
        <v>11166.37018573153</v>
      </c>
      <c r="C147" s="4">
        <f>'Data with Vol Ests'!I$502*('Data with Vol Ests'!I147+('Data with Vol Ests'!I148-'Data with Vol Ests'!I147)*('Data with Vol Ests'!L$503/'Data with Vol Ests'!L148))/'Data with Vol Ests'!I147</f>
        <v>5266.436447438313</v>
      </c>
      <c r="D147" s="4">
        <f>'Data with Vol Ests'!N$502*('Data with Vol Ests'!N147+('Data with Vol Ests'!N148-'Data with Vol Ests'!N147)*('Data with Vol Ests'!Q$503/'Data with Vol Ests'!Q148))/'Data with Vol Ests'!N147</f>
        <v>4317.998249155326</v>
      </c>
      <c r="E147" s="4">
        <f>'Data with Vol Ests'!S$502*('Data with Vol Ests'!S147+('Data with Vol Ests'!S148-'Data with Vol Ests'!S147)*('Data with Vol Ests'!V$503/'Data with Vol Ests'!V148))/'Data with Vol Ests'!S147</f>
        <v>12170.187843097152</v>
      </c>
      <c r="G147" s="5">
        <f>$L$2*B147/Data!C$502+$M$2*C147/Data!D$502+$N$2*D147/Data!E$502+$O$2*E147/Data!F$502</f>
        <v>10141.28926389237</v>
      </c>
      <c r="I147" s="5">
        <f t="shared" si="2"/>
        <v>-141.2892638923695</v>
      </c>
    </row>
    <row r="148" spans="1:9" ht="15">
      <c r="A148">
        <f>Data!A149</f>
        <v>147</v>
      </c>
      <c r="B148" s="4">
        <f>'Data with Vol Ests'!D$502*('Data with Vol Ests'!D148+('Data with Vol Ests'!D149-'Data with Vol Ests'!D148)*('Data with Vol Ests'!G$503/'Data with Vol Ests'!G149))/'Data with Vol Ests'!D148</f>
        <v>11431.21751777551</v>
      </c>
      <c r="C148" s="4">
        <f>'Data with Vol Ests'!I$502*('Data with Vol Ests'!I148+('Data with Vol Ests'!I149-'Data with Vol Ests'!I148)*('Data with Vol Ests'!L$503/'Data with Vol Ests'!L149))/'Data with Vol Ests'!I148</f>
        <v>5420.867270199082</v>
      </c>
      <c r="D148" s="4">
        <f>'Data with Vol Ests'!N$502*('Data with Vol Ests'!N148+('Data with Vol Ests'!N149-'Data with Vol Ests'!N148)*('Data with Vol Ests'!Q$503/'Data with Vol Ests'!Q149))/'Data with Vol Ests'!N148</f>
        <v>4423.738497433359</v>
      </c>
      <c r="E148" s="4">
        <f>'Data with Vol Ests'!S$502*('Data with Vol Ests'!S148+('Data with Vol Ests'!S149-'Data with Vol Ests'!S148)*('Data with Vol Ests'!V$503/'Data with Vol Ests'!V149))/'Data with Vol Ests'!S148</f>
        <v>12281.237498250104</v>
      </c>
      <c r="G148" s="5">
        <f>$L$2*B148/Data!C$502+$M$2*C148/Data!D$502+$N$2*D148/Data!E$502+$O$2*E148/Data!F$502</f>
        <v>10370.065535835318</v>
      </c>
      <c r="I148" s="5">
        <f t="shared" si="2"/>
        <v>-370.06553583531786</v>
      </c>
    </row>
    <row r="149" spans="1:9" ht="15">
      <c r="A149">
        <f>Data!A150</f>
        <v>148</v>
      </c>
      <c r="B149" s="4">
        <f>'Data with Vol Ests'!D$502*('Data with Vol Ests'!D149+('Data with Vol Ests'!D150-'Data with Vol Ests'!D149)*('Data with Vol Ests'!G$503/'Data with Vol Ests'!G150))/'Data with Vol Ests'!D149</f>
        <v>11065.991149128811</v>
      </c>
      <c r="C149" s="4">
        <f>'Data with Vol Ests'!I$502*('Data with Vol Ests'!I149+('Data with Vol Ests'!I150-'Data with Vol Ests'!I149)*('Data with Vol Ests'!L$503/'Data with Vol Ests'!L150))/'Data with Vol Ests'!I149</f>
        <v>5243.734823212561</v>
      </c>
      <c r="D149" s="4">
        <f>'Data with Vol Ests'!N$502*('Data with Vol Ests'!N149+('Data with Vol Ests'!N150-'Data with Vol Ests'!N149)*('Data with Vol Ests'!Q$503/'Data with Vol Ests'!Q150))/'Data with Vol Ests'!N149</f>
        <v>4297.856898888429</v>
      </c>
      <c r="E149" s="4">
        <f>'Data with Vol Ests'!S$502*('Data with Vol Ests'!S149+('Data with Vol Ests'!S150-'Data with Vol Ests'!S149)*('Data with Vol Ests'!V$503/'Data with Vol Ests'!V150))/'Data with Vol Ests'!S149</f>
        <v>12070.881957165866</v>
      </c>
      <c r="G149" s="5">
        <f>$L$2*B149/Data!C$502+$M$2*C149/Data!D$502+$N$2*D149/Data!E$502+$O$2*E149/Data!F$502</f>
        <v>10070.449078794987</v>
      </c>
      <c r="I149" s="5">
        <f t="shared" si="2"/>
        <v>-70.44907879498714</v>
      </c>
    </row>
    <row r="150" spans="1:9" ht="15">
      <c r="A150">
        <f>Data!A151</f>
        <v>149</v>
      </c>
      <c r="B150" s="4">
        <f>'Data with Vol Ests'!D$502*('Data with Vol Ests'!D150+('Data with Vol Ests'!D151-'Data with Vol Ests'!D150)*('Data with Vol Ests'!G$503/'Data with Vol Ests'!G151))/'Data with Vol Ests'!D150</f>
        <v>10994.90405195906</v>
      </c>
      <c r="C150" s="4">
        <f>'Data with Vol Ests'!I$502*('Data with Vol Ests'!I150+('Data with Vol Ests'!I151-'Data with Vol Ests'!I150)*('Data with Vol Ests'!L$503/'Data with Vol Ests'!L151))/'Data with Vol Ests'!I150</f>
        <v>5090.680672131732</v>
      </c>
      <c r="D150" s="4">
        <f>'Data with Vol Ests'!N$502*('Data with Vol Ests'!N150+('Data with Vol Ests'!N151-'Data with Vol Ests'!N150)*('Data with Vol Ests'!Q$503/'Data with Vol Ests'!Q151))/'Data with Vol Ests'!N150</f>
        <v>4111.00411904078</v>
      </c>
      <c r="E150" s="4">
        <f>'Data with Vol Ests'!S$502*('Data with Vol Ests'!S150+('Data with Vol Ests'!S151-'Data with Vol Ests'!S150)*('Data with Vol Ests'!V$503/'Data with Vol Ests'!V151))/'Data with Vol Ests'!S150</f>
        <v>12050.96437615793</v>
      </c>
      <c r="G150" s="5">
        <f>$L$2*B150/Data!C$502+$M$2*C150/Data!D$502+$N$2*D150/Data!E$502+$O$2*E150/Data!F$502</f>
        <v>9908.775155238378</v>
      </c>
      <c r="I150" s="5">
        <f t="shared" si="2"/>
        <v>91.22484476162208</v>
      </c>
    </row>
    <row r="151" spans="1:9" ht="15">
      <c r="A151">
        <f>Data!A152</f>
        <v>150</v>
      </c>
      <c r="B151" s="4">
        <f>'Data with Vol Ests'!D$502*('Data with Vol Ests'!D151+('Data with Vol Ests'!D152-'Data with Vol Ests'!D151)*('Data with Vol Ests'!G$503/'Data with Vol Ests'!G152))/'Data with Vol Ests'!D151</f>
        <v>10853.582987442338</v>
      </c>
      <c r="C151" s="4">
        <f>'Data with Vol Ests'!I$502*('Data with Vol Ests'!I151+('Data with Vol Ests'!I152-'Data with Vol Ests'!I151)*('Data with Vol Ests'!L$503/'Data with Vol Ests'!L152))/'Data with Vol Ests'!I151</f>
        <v>5198.603969314303</v>
      </c>
      <c r="D151" s="4">
        <f>'Data with Vol Ests'!N$502*('Data with Vol Ests'!N151+('Data with Vol Ests'!N152-'Data with Vol Ests'!N151)*('Data with Vol Ests'!Q$503/'Data with Vol Ests'!Q152))/'Data with Vol Ests'!N151</f>
        <v>4248.453523170744</v>
      </c>
      <c r="E151" s="4">
        <f>'Data with Vol Ests'!S$502*('Data with Vol Ests'!S151+('Data with Vol Ests'!S152-'Data with Vol Ests'!S151)*('Data with Vol Ests'!V$503/'Data with Vol Ests'!V152))/'Data with Vol Ests'!S151</f>
        <v>11833.21620448931</v>
      </c>
      <c r="G151" s="5">
        <f>$L$2*B151/Data!C$502+$M$2*C151/Data!D$502+$N$2*D151/Data!E$502+$O$2*E151/Data!F$502</f>
        <v>9916.034761079196</v>
      </c>
      <c r="I151" s="5">
        <f t="shared" si="2"/>
        <v>83.96523892080404</v>
      </c>
    </row>
    <row r="152" spans="1:9" ht="15">
      <c r="A152">
        <f>Data!A153</f>
        <v>151</v>
      </c>
      <c r="B152" s="4">
        <f>'Data with Vol Ests'!D$502*('Data with Vol Ests'!D152+('Data with Vol Ests'!D153-'Data with Vol Ests'!D152)*('Data with Vol Ests'!G$503/'Data with Vol Ests'!G153))/'Data with Vol Ests'!D152</f>
        <v>10789.628056655944</v>
      </c>
      <c r="C152" s="4">
        <f>'Data with Vol Ests'!I$502*('Data with Vol Ests'!I152+('Data with Vol Ests'!I153-'Data with Vol Ests'!I152)*('Data with Vol Ests'!L$503/'Data with Vol Ests'!L153))/'Data with Vol Ests'!I152</f>
        <v>5136.976960507112</v>
      </c>
      <c r="D152" s="4">
        <f>'Data with Vol Ests'!N$502*('Data with Vol Ests'!N152+('Data with Vol Ests'!N153-'Data with Vol Ests'!N152)*('Data with Vol Ests'!Q$503/'Data with Vol Ests'!Q153))/'Data with Vol Ests'!N152</f>
        <v>4155.707344957164</v>
      </c>
      <c r="E152" s="4">
        <f>'Data with Vol Ests'!S$502*('Data with Vol Ests'!S152+('Data with Vol Ests'!S153-'Data with Vol Ests'!S152)*('Data with Vol Ests'!V$503/'Data with Vol Ests'!V153))/'Data with Vol Ests'!S152</f>
        <v>11881.756720572173</v>
      </c>
      <c r="G152" s="5">
        <f>$L$2*B152/Data!C$502+$M$2*C152/Data!D$502+$N$2*D152/Data!E$502+$O$2*E152/Data!F$502</f>
        <v>9843.39372951742</v>
      </c>
      <c r="I152" s="5">
        <f t="shared" si="2"/>
        <v>156.60627048257993</v>
      </c>
    </row>
    <row r="153" spans="1:9" ht="15">
      <c r="A153">
        <f>Data!A154</f>
        <v>152</v>
      </c>
      <c r="B153" s="4">
        <f>'Data with Vol Ests'!D$502*('Data with Vol Ests'!D153+('Data with Vol Ests'!D154-'Data with Vol Ests'!D153)*('Data with Vol Ests'!G$503/'Data with Vol Ests'!G154))/'Data with Vol Ests'!D153</f>
        <v>11139.269933577674</v>
      </c>
      <c r="C153" s="4">
        <f>'Data with Vol Ests'!I$502*('Data with Vol Ests'!I153+('Data with Vol Ests'!I154-'Data with Vol Ests'!I153)*('Data with Vol Ests'!L$503/'Data with Vol Ests'!L154))/'Data with Vol Ests'!I153</f>
        <v>5335.819792638906</v>
      </c>
      <c r="D153" s="4">
        <f>'Data with Vol Ests'!N$502*('Data with Vol Ests'!N153+('Data with Vol Ests'!N154-'Data with Vol Ests'!N153)*('Data with Vol Ests'!Q$503/'Data with Vol Ests'!Q154))/'Data with Vol Ests'!N153</f>
        <v>4394.382502046429</v>
      </c>
      <c r="E153" s="4">
        <f>'Data with Vol Ests'!S$502*('Data with Vol Ests'!S153+('Data with Vol Ests'!S154-'Data with Vol Ests'!S153)*('Data with Vol Ests'!V$503/'Data with Vol Ests'!V154))/'Data with Vol Ests'!S153</f>
        <v>12017.25122020005</v>
      </c>
      <c r="G153" s="5">
        <f>$L$2*B153/Data!C$502+$M$2*C153/Data!D$502+$N$2*D153/Data!E$502+$O$2*E153/Data!F$502</f>
        <v>10164.102107218987</v>
      </c>
      <c r="I153" s="5">
        <f t="shared" si="2"/>
        <v>-164.10210721898693</v>
      </c>
    </row>
    <row r="154" spans="1:9" ht="15">
      <c r="A154">
        <f>Data!A155</f>
        <v>153</v>
      </c>
      <c r="B154" s="4">
        <f>'Data with Vol Ests'!D$502*('Data with Vol Ests'!D154+('Data with Vol Ests'!D155-'Data with Vol Ests'!D154)*('Data with Vol Ests'!G$503/'Data with Vol Ests'!G155))/'Data with Vol Ests'!D154</f>
        <v>11035.89206821842</v>
      </c>
      <c r="C154" s="4">
        <f>'Data with Vol Ests'!I$502*('Data with Vol Ests'!I154+('Data with Vol Ests'!I155-'Data with Vol Ests'!I154)*('Data with Vol Ests'!L$503/'Data with Vol Ests'!L155))/'Data with Vol Ests'!I154</f>
        <v>5157.682130539471</v>
      </c>
      <c r="D154" s="4">
        <f>'Data with Vol Ests'!N$502*('Data with Vol Ests'!N154+('Data with Vol Ests'!N155-'Data with Vol Ests'!N154)*('Data with Vol Ests'!Q$503/'Data with Vol Ests'!Q155))/'Data with Vol Ests'!N154</f>
        <v>4232.199076927636</v>
      </c>
      <c r="E154" s="4">
        <f>'Data with Vol Ests'!S$502*('Data with Vol Ests'!S154+('Data with Vol Ests'!S155-'Data with Vol Ests'!S154)*('Data with Vol Ests'!V$503/'Data with Vol Ests'!V155))/'Data with Vol Ests'!S154</f>
        <v>12034.980703690944</v>
      </c>
      <c r="G154" s="5">
        <f>$L$2*B154/Data!C$502+$M$2*C154/Data!D$502+$N$2*D154/Data!E$502+$O$2*E154/Data!F$502</f>
        <v>9988.337475700398</v>
      </c>
      <c r="I154" s="5">
        <f t="shared" si="2"/>
        <v>11.6625242996015</v>
      </c>
    </row>
    <row r="155" spans="1:9" ht="15">
      <c r="A155">
        <f>Data!A156</f>
        <v>154</v>
      </c>
      <c r="B155" s="4">
        <f>'Data with Vol Ests'!D$502*('Data with Vol Ests'!D155+('Data with Vol Ests'!D156-'Data with Vol Ests'!D155)*('Data with Vol Ests'!G$503/'Data with Vol Ests'!G156))/'Data with Vol Ests'!D155</f>
        <v>11093.226337189222</v>
      </c>
      <c r="C155" s="4">
        <f>'Data with Vol Ests'!I$502*('Data with Vol Ests'!I155+('Data with Vol Ests'!I156-'Data with Vol Ests'!I155)*('Data with Vol Ests'!L$503/'Data with Vol Ests'!L156))/'Data with Vol Ests'!I155</f>
        <v>5215.783757756114</v>
      </c>
      <c r="D155" s="4">
        <f>'Data with Vol Ests'!N$502*('Data with Vol Ests'!N155+('Data with Vol Ests'!N156-'Data with Vol Ests'!N155)*('Data with Vol Ests'!Q$503/'Data with Vol Ests'!Q156))/'Data with Vol Ests'!N155</f>
        <v>4250.890829970441</v>
      </c>
      <c r="E155" s="4">
        <f>'Data with Vol Ests'!S$502*('Data with Vol Ests'!S155+('Data with Vol Ests'!S156-'Data with Vol Ests'!S155)*('Data with Vol Ests'!V$503/'Data with Vol Ests'!V156))/'Data with Vol Ests'!S155</f>
        <v>11686.264417615741</v>
      </c>
      <c r="G155" s="5">
        <f>$L$2*B155/Data!C$502+$M$2*C155/Data!D$502+$N$2*D155/Data!E$502+$O$2*E155/Data!F$502</f>
        <v>9989.018509864027</v>
      </c>
      <c r="I155" s="5">
        <f t="shared" si="2"/>
        <v>10.981490135973218</v>
      </c>
    </row>
    <row r="156" spans="1:9" ht="15">
      <c r="A156">
        <f>Data!A157</f>
        <v>155</v>
      </c>
      <c r="B156" s="4">
        <f>'Data with Vol Ests'!D$502*('Data with Vol Ests'!D156+('Data with Vol Ests'!D157-'Data with Vol Ests'!D156)*('Data with Vol Ests'!G$503/'Data with Vol Ests'!G157))/'Data with Vol Ests'!D156</f>
        <v>11358.176183934656</v>
      </c>
      <c r="C156" s="4">
        <f>'Data with Vol Ests'!I$502*('Data with Vol Ests'!I156+('Data with Vol Ests'!I157-'Data with Vol Ests'!I156)*('Data with Vol Ests'!L$503/'Data with Vol Ests'!L157))/'Data with Vol Ests'!I156</f>
        <v>5327.492380780996</v>
      </c>
      <c r="D156" s="4">
        <f>'Data with Vol Ests'!N$502*('Data with Vol Ests'!N156+('Data with Vol Ests'!N157-'Data with Vol Ests'!N156)*('Data with Vol Ests'!Q$503/'Data with Vol Ests'!Q157))/'Data with Vol Ests'!N156</f>
        <v>4370.9088333462805</v>
      </c>
      <c r="E156" s="4">
        <f>'Data with Vol Ests'!S$502*('Data with Vol Ests'!S156+('Data with Vol Ests'!S157-'Data with Vol Ests'!S156)*('Data with Vol Ests'!V$503/'Data with Vol Ests'!V157))/'Data with Vol Ests'!S156</f>
        <v>12270.968557008857</v>
      </c>
      <c r="G156" s="5">
        <f>$L$2*B156/Data!C$502+$M$2*C156/Data!D$502+$N$2*D156/Data!E$502+$O$2*E156/Data!F$502</f>
        <v>10275.447717260866</v>
      </c>
      <c r="I156" s="5">
        <f t="shared" si="2"/>
        <v>-275.44771726086583</v>
      </c>
    </row>
    <row r="157" spans="1:9" ht="15">
      <c r="A157">
        <f>Data!A158</f>
        <v>156</v>
      </c>
      <c r="B157" s="4">
        <f>'Data with Vol Ests'!D$502*('Data with Vol Ests'!D157+('Data with Vol Ests'!D158-'Data with Vol Ests'!D157)*('Data with Vol Ests'!G$503/'Data with Vol Ests'!G158))/'Data with Vol Ests'!D157</f>
        <v>11070.1737136368</v>
      </c>
      <c r="C157" s="4">
        <f>'Data with Vol Ests'!I$502*('Data with Vol Ests'!I157+('Data with Vol Ests'!I158-'Data with Vol Ests'!I157)*('Data with Vol Ests'!L$503/'Data with Vol Ests'!L158))/'Data with Vol Ests'!I157</f>
        <v>5193.387732513681</v>
      </c>
      <c r="D157" s="4">
        <f>'Data with Vol Ests'!N$502*('Data with Vol Ests'!N157+('Data with Vol Ests'!N158-'Data with Vol Ests'!N157)*('Data with Vol Ests'!Q$503/'Data with Vol Ests'!Q158))/'Data with Vol Ests'!N157</f>
        <v>4284.453766966174</v>
      </c>
      <c r="E157" s="4">
        <f>'Data with Vol Ests'!S$502*('Data with Vol Ests'!S157+('Data with Vol Ests'!S158-'Data with Vol Ests'!S157)*('Data with Vol Ests'!V$503/'Data with Vol Ests'!V158))/'Data with Vol Ests'!S157</f>
        <v>12367.653595973417</v>
      </c>
      <c r="G157" s="5">
        <f>$L$2*B157/Data!C$502+$M$2*C157/Data!D$502+$N$2*D157/Data!E$502+$O$2*E157/Data!F$502</f>
        <v>10089.167860035821</v>
      </c>
      <c r="I157" s="5">
        <f t="shared" si="2"/>
        <v>-89.16786003582092</v>
      </c>
    </row>
    <row r="158" spans="1:9" ht="15">
      <c r="A158">
        <f>Data!A159</f>
        <v>157</v>
      </c>
      <c r="B158" s="4">
        <f>'Data with Vol Ests'!D$502*('Data with Vol Ests'!D158+('Data with Vol Ests'!D159-'Data with Vol Ests'!D158)*('Data with Vol Ests'!G$503/'Data with Vol Ests'!G159))/'Data with Vol Ests'!D158</f>
        <v>11101.726001194122</v>
      </c>
      <c r="C158" s="4">
        <f>'Data with Vol Ests'!I$502*('Data with Vol Ests'!I158+('Data with Vol Ests'!I159-'Data with Vol Ests'!I158)*('Data with Vol Ests'!L$503/'Data with Vol Ests'!L159))/'Data with Vol Ests'!I158</f>
        <v>5283.774758581917</v>
      </c>
      <c r="D158" s="4">
        <f>'Data with Vol Ests'!N$502*('Data with Vol Ests'!N158+('Data with Vol Ests'!N159-'Data with Vol Ests'!N158)*('Data with Vol Ests'!Q$503/'Data with Vol Ests'!Q159))/'Data with Vol Ests'!N158</f>
        <v>4231.950819262177</v>
      </c>
      <c r="E158" s="4">
        <f>'Data with Vol Ests'!S$502*('Data with Vol Ests'!S158+('Data with Vol Ests'!S159-'Data with Vol Ests'!S158)*('Data with Vol Ests'!V$503/'Data with Vol Ests'!V159))/'Data with Vol Ests'!S158</f>
        <v>11946.429299935377</v>
      </c>
      <c r="G158" s="5">
        <f>$L$2*B158/Data!C$502+$M$2*C158/Data!D$502+$N$2*D158/Data!E$502+$O$2*E158/Data!F$502</f>
        <v>10070.207639262</v>
      </c>
      <c r="I158" s="5">
        <f t="shared" si="2"/>
        <v>-70.20763926200016</v>
      </c>
    </row>
    <row r="159" spans="1:9" ht="15">
      <c r="A159">
        <f>Data!A160</f>
        <v>158</v>
      </c>
      <c r="B159" s="4">
        <f>'Data with Vol Ests'!D$502*('Data with Vol Ests'!D159+('Data with Vol Ests'!D160-'Data with Vol Ests'!D159)*('Data with Vol Ests'!G$503/'Data with Vol Ests'!G160))/'Data with Vol Ests'!D159</f>
        <v>11056.612767872124</v>
      </c>
      <c r="C159" s="4">
        <f>'Data with Vol Ests'!I$502*('Data with Vol Ests'!I159+('Data with Vol Ests'!I160-'Data with Vol Ests'!I159)*('Data with Vol Ests'!L$503/'Data with Vol Ests'!L160))/'Data with Vol Ests'!I159</f>
        <v>5252.434488300593</v>
      </c>
      <c r="D159" s="4">
        <f>'Data with Vol Ests'!N$502*('Data with Vol Ests'!N159+('Data with Vol Ests'!N160-'Data with Vol Ests'!N159)*('Data with Vol Ests'!Q$503/'Data with Vol Ests'!Q160))/'Data with Vol Ests'!N159</f>
        <v>4282.469922204687</v>
      </c>
      <c r="E159" s="4">
        <f>'Data with Vol Ests'!S$502*('Data with Vol Ests'!S159+('Data with Vol Ests'!S160-'Data with Vol Ests'!S159)*('Data with Vol Ests'!V$503/'Data with Vol Ests'!V160))/'Data with Vol Ests'!S159</f>
        <v>12210.666412456201</v>
      </c>
      <c r="G159" s="5">
        <f>$L$2*B159/Data!C$502+$M$2*C159/Data!D$502+$N$2*D159/Data!E$502+$O$2*E159/Data!F$502</f>
        <v>10091.711928702607</v>
      </c>
      <c r="I159" s="5">
        <f t="shared" si="2"/>
        <v>-91.71192870260711</v>
      </c>
    </row>
    <row r="160" spans="1:9" ht="15">
      <c r="A160">
        <f>Data!A161</f>
        <v>159</v>
      </c>
      <c r="B160" s="4">
        <f>'Data with Vol Ests'!D$502*('Data with Vol Ests'!D160+('Data with Vol Ests'!D161-'Data with Vol Ests'!D160)*('Data with Vol Ests'!G$503/'Data with Vol Ests'!G161))/'Data with Vol Ests'!D160</f>
        <v>10778.231009054722</v>
      </c>
      <c r="C160" s="4">
        <f>'Data with Vol Ests'!I$502*('Data with Vol Ests'!I160+('Data with Vol Ests'!I161-'Data with Vol Ests'!I160)*('Data with Vol Ests'!L$503/'Data with Vol Ests'!L161))/'Data with Vol Ests'!I160</f>
        <v>5184.540732280098</v>
      </c>
      <c r="D160" s="4">
        <f>'Data with Vol Ests'!N$502*('Data with Vol Ests'!N160+('Data with Vol Ests'!N161-'Data with Vol Ests'!N160)*('Data with Vol Ests'!Q$503/'Data with Vol Ests'!Q161))/'Data with Vol Ests'!N160</f>
        <v>4194.057756019684</v>
      </c>
      <c r="E160" s="4">
        <f>'Data with Vol Ests'!S$502*('Data with Vol Ests'!S160+('Data with Vol Ests'!S161-'Data with Vol Ests'!S160)*('Data with Vol Ests'!V$503/'Data with Vol Ests'!V161))/'Data with Vol Ests'!S160</f>
        <v>12012.859996287267</v>
      </c>
      <c r="G160" s="5">
        <f>$L$2*B160/Data!C$502+$M$2*C160/Data!D$502+$N$2*D160/Data!E$502+$O$2*E160/Data!F$502</f>
        <v>9897.625916639994</v>
      </c>
      <c r="I160" s="5">
        <f t="shared" si="2"/>
        <v>102.3740833600059</v>
      </c>
    </row>
    <row r="161" spans="1:9" ht="15">
      <c r="A161">
        <f>Data!A162</f>
        <v>160</v>
      </c>
      <c r="B161" s="4">
        <f>'Data with Vol Ests'!D$502*('Data with Vol Ests'!D161+('Data with Vol Ests'!D162-'Data with Vol Ests'!D161)*('Data with Vol Ests'!G$503/'Data with Vol Ests'!G162))/'Data with Vol Ests'!D161</f>
        <v>11210.03066504288</v>
      </c>
      <c r="C161" s="4">
        <f>'Data with Vol Ests'!I$502*('Data with Vol Ests'!I161+('Data with Vol Ests'!I162-'Data with Vol Ests'!I161)*('Data with Vol Ests'!L$503/'Data with Vol Ests'!L162))/'Data with Vol Ests'!I161</f>
        <v>5205.857098505127</v>
      </c>
      <c r="D161" s="4">
        <f>'Data with Vol Ests'!N$502*('Data with Vol Ests'!N161+('Data with Vol Ests'!N162-'Data with Vol Ests'!N161)*('Data with Vol Ests'!Q$503/'Data with Vol Ests'!Q162))/'Data with Vol Ests'!N161</f>
        <v>4219.792379963818</v>
      </c>
      <c r="E161" s="4">
        <f>'Data with Vol Ests'!S$502*('Data with Vol Ests'!S161+('Data with Vol Ests'!S162-'Data with Vol Ests'!S161)*('Data with Vol Ests'!V$503/'Data with Vol Ests'!V162))/'Data with Vol Ests'!S161</f>
        <v>11849.244765224546</v>
      </c>
      <c r="G161" s="5">
        <f>$L$2*B161/Data!C$502+$M$2*C161/Data!D$502+$N$2*D161/Data!E$502+$O$2*E161/Data!F$502</f>
        <v>10045.468766358963</v>
      </c>
      <c r="I161" s="5">
        <f t="shared" si="2"/>
        <v>-45.46876635896297</v>
      </c>
    </row>
    <row r="162" spans="1:9" ht="15">
      <c r="A162">
        <f>Data!A163</f>
        <v>161</v>
      </c>
      <c r="B162" s="4">
        <f>'Data with Vol Ests'!D$502*('Data with Vol Ests'!D162+('Data with Vol Ests'!D163-'Data with Vol Ests'!D162)*('Data with Vol Ests'!G$503/'Data with Vol Ests'!G163))/'Data with Vol Ests'!D162</f>
        <v>11185.871078045131</v>
      </c>
      <c r="C162" s="4">
        <f>'Data with Vol Ests'!I$502*('Data with Vol Ests'!I162+('Data with Vol Ests'!I163-'Data with Vol Ests'!I162)*('Data with Vol Ests'!L$503/'Data with Vol Ests'!L163))/'Data with Vol Ests'!I162</f>
        <v>5332.477713972866</v>
      </c>
      <c r="D162" s="4">
        <f>'Data with Vol Ests'!N$502*('Data with Vol Ests'!N162+('Data with Vol Ests'!N163-'Data with Vol Ests'!N162)*('Data with Vol Ests'!Q$503/'Data with Vol Ests'!Q163))/'Data with Vol Ests'!N162</f>
        <v>4324.978719941795</v>
      </c>
      <c r="E162" s="4">
        <f>'Data with Vol Ests'!S$502*('Data with Vol Ests'!S162+('Data with Vol Ests'!S163-'Data with Vol Ests'!S162)*('Data with Vol Ests'!V$503/'Data with Vol Ests'!V163))/'Data with Vol Ests'!S162</f>
        <v>11787.051827986206</v>
      </c>
      <c r="G162" s="5">
        <f>$L$2*B162/Data!C$502+$M$2*C162/Data!D$502+$N$2*D162/Data!E$502+$O$2*E162/Data!F$502</f>
        <v>10124.319231179568</v>
      </c>
      <c r="I162" s="5">
        <f t="shared" si="2"/>
        <v>-124.3192311795683</v>
      </c>
    </row>
    <row r="163" spans="1:9" ht="15">
      <c r="A163">
        <f>Data!A164</f>
        <v>162</v>
      </c>
      <c r="B163" s="4">
        <f>'Data with Vol Ests'!D$502*('Data with Vol Ests'!D163+('Data with Vol Ests'!D164-'Data with Vol Ests'!D163)*('Data with Vol Ests'!G$503/'Data with Vol Ests'!G164))/'Data with Vol Ests'!D163</f>
        <v>11325.518218747782</v>
      </c>
      <c r="C163" s="4">
        <f>'Data with Vol Ests'!I$502*('Data with Vol Ests'!I163+('Data with Vol Ests'!I164-'Data with Vol Ests'!I163)*('Data with Vol Ests'!L$503/'Data with Vol Ests'!L164))/'Data with Vol Ests'!I163</f>
        <v>5355.391350184983</v>
      </c>
      <c r="D163" s="4">
        <f>'Data with Vol Ests'!N$502*('Data with Vol Ests'!N163+('Data with Vol Ests'!N164-'Data with Vol Ests'!N163)*('Data with Vol Ests'!Q$503/'Data with Vol Ests'!Q164))/'Data with Vol Ests'!N163</f>
        <v>4404.169393639825</v>
      </c>
      <c r="E163" s="4">
        <f>'Data with Vol Ests'!S$502*('Data with Vol Ests'!S163+('Data with Vol Ests'!S164-'Data with Vol Ests'!S163)*('Data with Vol Ests'!V$503/'Data with Vol Ests'!V164))/'Data with Vol Ests'!S163</f>
        <v>12340.353710511092</v>
      </c>
      <c r="G163" s="5">
        <f>$L$2*B163/Data!C$502+$M$2*C163/Data!D$502+$N$2*D163/Data!E$502+$O$2*E163/Data!F$502</f>
        <v>10299.127566155881</v>
      </c>
      <c r="I163" s="5">
        <f t="shared" si="2"/>
        <v>-299.12756615588114</v>
      </c>
    </row>
    <row r="164" spans="1:9" ht="15">
      <c r="A164">
        <f>Data!A165</f>
        <v>163</v>
      </c>
      <c r="B164" s="4">
        <f>'Data with Vol Ests'!D$502*('Data with Vol Ests'!D164+('Data with Vol Ests'!D165-'Data with Vol Ests'!D164)*('Data with Vol Ests'!G$503/'Data with Vol Ests'!G165))/'Data with Vol Ests'!D164</f>
        <v>11165.622727598744</v>
      </c>
      <c r="C164" s="4">
        <f>'Data with Vol Ests'!I$502*('Data with Vol Ests'!I164+('Data with Vol Ests'!I165-'Data with Vol Ests'!I164)*('Data with Vol Ests'!L$503/'Data with Vol Ests'!L165))/'Data with Vol Ests'!I164</f>
        <v>5143.373235687693</v>
      </c>
      <c r="D164" s="4">
        <f>'Data with Vol Ests'!N$502*('Data with Vol Ests'!N164+('Data with Vol Ests'!N165-'Data with Vol Ests'!N164)*('Data with Vol Ests'!Q$503/'Data with Vol Ests'!Q165))/'Data with Vol Ests'!N164</f>
        <v>4217.833284577805</v>
      </c>
      <c r="E164" s="4">
        <f>'Data with Vol Ests'!S$502*('Data with Vol Ests'!S164+('Data with Vol Ests'!S165-'Data with Vol Ests'!S164)*('Data with Vol Ests'!V$503/'Data with Vol Ests'!V165))/'Data with Vol Ests'!S164</f>
        <v>11884.411287512827</v>
      </c>
      <c r="G164" s="5">
        <f>$L$2*B164/Data!C$502+$M$2*C164/Data!D$502+$N$2*D164/Data!E$502+$O$2*E164/Data!F$502</f>
        <v>9998.677960594192</v>
      </c>
      <c r="I164" s="5">
        <f t="shared" si="2"/>
        <v>1.3220394058080274</v>
      </c>
    </row>
    <row r="165" spans="1:9" ht="15">
      <c r="A165">
        <f>Data!A166</f>
        <v>164</v>
      </c>
      <c r="B165" s="4">
        <f>'Data with Vol Ests'!D$502*('Data with Vol Ests'!D165+('Data with Vol Ests'!D166-'Data with Vol Ests'!D165)*('Data with Vol Ests'!G$503/'Data with Vol Ests'!G166))/'Data with Vol Ests'!D165</f>
        <v>11107.482605265574</v>
      </c>
      <c r="C165" s="4">
        <f>'Data with Vol Ests'!I$502*('Data with Vol Ests'!I165+('Data with Vol Ests'!I166-'Data with Vol Ests'!I165)*('Data with Vol Ests'!L$503/'Data with Vol Ests'!L166))/'Data with Vol Ests'!I165</f>
        <v>5051.656686123954</v>
      </c>
      <c r="D165" s="4">
        <f>'Data with Vol Ests'!N$502*('Data with Vol Ests'!N165+('Data with Vol Ests'!N166-'Data with Vol Ests'!N165)*('Data with Vol Ests'!Q$503/'Data with Vol Ests'!Q166))/'Data with Vol Ests'!N165</f>
        <v>4173.140738539525</v>
      </c>
      <c r="E165" s="4">
        <f>'Data with Vol Ests'!S$502*('Data with Vol Ests'!S165+('Data with Vol Ests'!S166-'Data with Vol Ests'!S165)*('Data with Vol Ests'!V$503/'Data with Vol Ests'!V166))/'Data with Vol Ests'!S165</f>
        <v>12180.813774982611</v>
      </c>
      <c r="G165" s="5">
        <f>$L$2*B165/Data!C$502+$M$2*C165/Data!D$502+$N$2*D165/Data!E$502+$O$2*E165/Data!F$502</f>
        <v>9963.434433038172</v>
      </c>
      <c r="I165" s="5">
        <f t="shared" si="2"/>
        <v>36.565566961828154</v>
      </c>
    </row>
    <row r="166" spans="1:9" ht="15">
      <c r="A166">
        <f>Data!A167</f>
        <v>165</v>
      </c>
      <c r="B166" s="4">
        <f>'Data with Vol Ests'!D$502*('Data with Vol Ests'!D166+('Data with Vol Ests'!D167-'Data with Vol Ests'!D166)*('Data with Vol Ests'!G$503/'Data with Vol Ests'!G167))/'Data with Vol Ests'!D166</f>
        <v>11035.675088035756</v>
      </c>
      <c r="C166" s="4">
        <f>'Data with Vol Ests'!I$502*('Data with Vol Ests'!I166+('Data with Vol Ests'!I167-'Data with Vol Ests'!I166)*('Data with Vol Ests'!L$503/'Data with Vol Ests'!L167))/'Data with Vol Ests'!I166</f>
        <v>5170.289622950221</v>
      </c>
      <c r="D166" s="4">
        <f>'Data with Vol Ests'!N$502*('Data with Vol Ests'!N166+('Data with Vol Ests'!N167-'Data with Vol Ests'!N166)*('Data with Vol Ests'!Q$503/'Data with Vol Ests'!Q167))/'Data with Vol Ests'!N166</f>
        <v>4209.605886567345</v>
      </c>
      <c r="E166" s="4">
        <f>'Data with Vol Ests'!S$502*('Data with Vol Ests'!S166+('Data with Vol Ests'!S167-'Data with Vol Ests'!S166)*('Data with Vol Ests'!V$503/'Data with Vol Ests'!V167))/'Data with Vol Ests'!S166</f>
        <v>11636.104330708753</v>
      </c>
      <c r="G166" s="5">
        <f>$L$2*B166/Data!C$502+$M$2*C166/Data!D$502+$N$2*D166/Data!E$502+$O$2*E166/Data!F$502</f>
        <v>9923.748033673199</v>
      </c>
      <c r="I166" s="5">
        <f t="shared" si="2"/>
        <v>76.25196632680127</v>
      </c>
    </row>
    <row r="167" spans="1:9" ht="15">
      <c r="A167">
        <f>Data!A168</f>
        <v>166</v>
      </c>
      <c r="B167" s="4">
        <f>'Data with Vol Ests'!D$502*('Data with Vol Ests'!D167+('Data with Vol Ests'!D168-'Data with Vol Ests'!D167)*('Data with Vol Ests'!G$503/'Data with Vol Ests'!G168))/'Data with Vol Ests'!D167</f>
        <v>11471.424026901004</v>
      </c>
      <c r="C167" s="4">
        <f>'Data with Vol Ests'!I$502*('Data with Vol Ests'!I167+('Data with Vol Ests'!I168-'Data with Vol Ests'!I167)*('Data with Vol Ests'!L$503/'Data with Vol Ests'!L168))/'Data with Vol Ests'!I167</f>
        <v>5341.6941035765785</v>
      </c>
      <c r="D167" s="4">
        <f>'Data with Vol Ests'!N$502*('Data with Vol Ests'!N167+('Data with Vol Ests'!N168-'Data with Vol Ests'!N167)*('Data with Vol Ests'!Q$503/'Data with Vol Ests'!Q168))/'Data with Vol Ests'!N167</f>
        <v>4509.094085372331</v>
      </c>
      <c r="E167" s="4">
        <f>'Data with Vol Ests'!S$502*('Data with Vol Ests'!S167+('Data with Vol Ests'!S168-'Data with Vol Ests'!S167)*('Data with Vol Ests'!V$503/'Data with Vol Ests'!V168))/'Data with Vol Ests'!S167</f>
        <v>12105.428562819387</v>
      </c>
      <c r="G167" s="5">
        <f>$L$2*B167/Data!C$502+$M$2*C167/Data!D$502+$N$2*D167/Data!E$502+$O$2*E167/Data!F$502</f>
        <v>10329.861930230314</v>
      </c>
      <c r="I167" s="5">
        <f t="shared" si="2"/>
        <v>-329.8619302303141</v>
      </c>
    </row>
    <row r="168" spans="1:9" ht="15">
      <c r="A168">
        <f>Data!A169</f>
        <v>167</v>
      </c>
      <c r="B168" s="4">
        <f>'Data with Vol Ests'!D$502*('Data with Vol Ests'!D168+('Data with Vol Ests'!D169-'Data with Vol Ests'!D168)*('Data with Vol Ests'!G$503/'Data with Vol Ests'!G169))/'Data with Vol Ests'!D168</f>
        <v>10906.971865104568</v>
      </c>
      <c r="C168" s="4">
        <f>'Data with Vol Ests'!I$502*('Data with Vol Ests'!I168+('Data with Vol Ests'!I169-'Data with Vol Ests'!I168)*('Data with Vol Ests'!L$503/'Data with Vol Ests'!L169))/'Data with Vol Ests'!I168</f>
        <v>5174.845189762074</v>
      </c>
      <c r="D168" s="4">
        <f>'Data with Vol Ests'!N$502*('Data with Vol Ests'!N168+('Data with Vol Ests'!N169-'Data with Vol Ests'!N168)*('Data with Vol Ests'!Q$503/'Data with Vol Ests'!Q169))/'Data with Vol Ests'!N168</f>
        <v>4177.9539719753975</v>
      </c>
      <c r="E168" s="4">
        <f>'Data with Vol Ests'!S$502*('Data with Vol Ests'!S168+('Data with Vol Ests'!S169-'Data with Vol Ests'!S168)*('Data with Vol Ests'!V$503/'Data with Vol Ests'!V169))/'Data with Vol Ests'!S168</f>
        <v>12009.973652551003</v>
      </c>
      <c r="G168" s="5">
        <f>$L$2*B168/Data!C$502+$M$2*C168/Data!D$502+$N$2*D168/Data!E$502+$O$2*E168/Data!F$502</f>
        <v>9934.459555072648</v>
      </c>
      <c r="I168" s="5">
        <f t="shared" si="2"/>
        <v>65.54044492735193</v>
      </c>
    </row>
    <row r="169" spans="1:9" ht="15">
      <c r="A169">
        <f>Data!A170</f>
        <v>168</v>
      </c>
      <c r="B169" s="4">
        <f>'Data with Vol Ests'!D$502*('Data with Vol Ests'!D169+('Data with Vol Ests'!D170-'Data with Vol Ests'!D169)*('Data with Vol Ests'!G$503/'Data with Vol Ests'!G170))/'Data with Vol Ests'!D169</f>
        <v>11117.975133522858</v>
      </c>
      <c r="C169" s="4">
        <f>'Data with Vol Ests'!I$502*('Data with Vol Ests'!I169+('Data with Vol Ests'!I170-'Data with Vol Ests'!I169)*('Data with Vol Ests'!L$503/'Data with Vol Ests'!L170))/'Data with Vol Ests'!I169</f>
        <v>5035.364133947125</v>
      </c>
      <c r="D169" s="4">
        <f>'Data with Vol Ests'!N$502*('Data with Vol Ests'!N169+('Data with Vol Ests'!N170-'Data with Vol Ests'!N169)*('Data with Vol Ests'!Q$503/'Data with Vol Ests'!Q170))/'Data with Vol Ests'!N169</f>
        <v>4153.8277966149435</v>
      </c>
      <c r="E169" s="4">
        <f>'Data with Vol Ests'!S$502*('Data with Vol Ests'!S169+('Data with Vol Ests'!S170-'Data with Vol Ests'!S169)*('Data with Vol Ests'!V$503/'Data with Vol Ests'!V170))/'Data with Vol Ests'!S169</f>
        <v>12001.881059921956</v>
      </c>
      <c r="G169" s="5">
        <f>$L$2*B169/Data!C$502+$M$2*C169/Data!D$502+$N$2*D169/Data!E$502+$O$2*E169/Data!F$502</f>
        <v>9923.462233273844</v>
      </c>
      <c r="I169" s="5">
        <f t="shared" si="2"/>
        <v>76.5377667261564</v>
      </c>
    </row>
    <row r="170" spans="1:9" ht="15">
      <c r="A170">
        <f>Data!A171</f>
        <v>169</v>
      </c>
      <c r="B170" s="4">
        <f>'Data with Vol Ests'!D$502*('Data with Vol Ests'!D170+('Data with Vol Ests'!D171-'Data with Vol Ests'!D170)*('Data with Vol Ests'!G$503/'Data with Vol Ests'!G171))/'Data with Vol Ests'!D170</f>
        <v>11408.46715154121</v>
      </c>
      <c r="C170" s="4">
        <f>'Data with Vol Ests'!I$502*('Data with Vol Ests'!I170+('Data with Vol Ests'!I171-'Data with Vol Ests'!I170)*('Data with Vol Ests'!L$503/'Data with Vol Ests'!L171))/'Data with Vol Ests'!I170</f>
        <v>5301.810045987703</v>
      </c>
      <c r="D170" s="4">
        <f>'Data with Vol Ests'!N$502*('Data with Vol Ests'!N170+('Data with Vol Ests'!N171-'Data with Vol Ests'!N170)*('Data with Vol Ests'!Q$503/'Data with Vol Ests'!Q171))/'Data with Vol Ests'!N170</f>
        <v>4373.504215656701</v>
      </c>
      <c r="E170" s="4">
        <f>'Data with Vol Ests'!S$502*('Data with Vol Ests'!S170+('Data with Vol Ests'!S171-'Data with Vol Ests'!S170)*('Data with Vol Ests'!V$503/'Data with Vol Ests'!V171))/'Data with Vol Ests'!S170</f>
        <v>11719.29269915196</v>
      </c>
      <c r="G170" s="5">
        <f>$L$2*B170/Data!C$502+$M$2*C170/Data!D$502+$N$2*D170/Data!E$502+$O$2*E170/Data!F$502</f>
        <v>10187.59151462146</v>
      </c>
      <c r="I170" s="5">
        <f t="shared" si="2"/>
        <v>-187.59151462145928</v>
      </c>
    </row>
    <row r="171" spans="1:9" ht="15">
      <c r="A171">
        <f>Data!A172</f>
        <v>170</v>
      </c>
      <c r="B171" s="4">
        <f>'Data with Vol Ests'!D$502*('Data with Vol Ests'!D171+('Data with Vol Ests'!D172-'Data with Vol Ests'!D171)*('Data with Vol Ests'!G$503/'Data with Vol Ests'!G172))/'Data with Vol Ests'!D171</f>
        <v>11064.046000913235</v>
      </c>
      <c r="C171" s="4">
        <f>'Data with Vol Ests'!I$502*('Data with Vol Ests'!I171+('Data with Vol Ests'!I172-'Data with Vol Ests'!I171)*('Data with Vol Ests'!L$503/'Data with Vol Ests'!L172))/'Data with Vol Ests'!I171</f>
        <v>5221.537505839784</v>
      </c>
      <c r="D171" s="4">
        <f>'Data with Vol Ests'!N$502*('Data with Vol Ests'!N171+('Data with Vol Ests'!N172-'Data with Vol Ests'!N171)*('Data with Vol Ests'!Q$503/'Data with Vol Ests'!Q172))/'Data with Vol Ests'!N171</f>
        <v>4220.036988740776</v>
      </c>
      <c r="E171" s="4">
        <f>'Data with Vol Ests'!S$502*('Data with Vol Ests'!S171+('Data with Vol Ests'!S172-'Data with Vol Ests'!S171)*('Data with Vol Ests'!V$503/'Data with Vol Ests'!V172))/'Data with Vol Ests'!S171</f>
        <v>12263.643904874609</v>
      </c>
      <c r="G171" s="5">
        <f>$L$2*B171/Data!C$502+$M$2*C171/Data!D$502+$N$2*D171/Data!E$502+$O$2*E171/Data!F$502</f>
        <v>10070.628122818152</v>
      </c>
      <c r="I171" s="5">
        <f t="shared" si="2"/>
        <v>-70.6281228181524</v>
      </c>
    </row>
    <row r="172" spans="1:9" ht="15">
      <c r="A172">
        <f>Data!A173</f>
        <v>171</v>
      </c>
      <c r="B172" s="4">
        <f>'Data with Vol Ests'!D$502*('Data with Vol Ests'!D172+('Data with Vol Ests'!D173-'Data with Vol Ests'!D172)*('Data with Vol Ests'!G$503/'Data with Vol Ests'!G173))/'Data with Vol Ests'!D172</f>
        <v>11064.801409941025</v>
      </c>
      <c r="C172" s="4">
        <f>'Data with Vol Ests'!I$502*('Data with Vol Ests'!I172+('Data with Vol Ests'!I173-'Data with Vol Ests'!I172)*('Data with Vol Ests'!L$503/'Data with Vol Ests'!L173))/'Data with Vol Ests'!I172</f>
        <v>5026.25146552954</v>
      </c>
      <c r="D172" s="4">
        <f>'Data with Vol Ests'!N$502*('Data with Vol Ests'!N172+('Data with Vol Ests'!N173-'Data with Vol Ests'!N172)*('Data with Vol Ests'!Q$503/'Data with Vol Ests'!Q173))/'Data with Vol Ests'!N172</f>
        <v>4193.7532908470575</v>
      </c>
      <c r="E172" s="4">
        <f>'Data with Vol Ests'!S$502*('Data with Vol Ests'!S172+('Data with Vol Ests'!S173-'Data with Vol Ests'!S172)*('Data with Vol Ests'!V$503/'Data with Vol Ests'!V173))/'Data with Vol Ests'!S172</f>
        <v>11968.799397231198</v>
      </c>
      <c r="G172" s="5">
        <f>$L$2*B172/Data!C$502+$M$2*C172/Data!D$502+$N$2*D172/Data!E$502+$O$2*E172/Data!F$502</f>
        <v>9902.839852701263</v>
      </c>
      <c r="I172" s="5">
        <f t="shared" si="2"/>
        <v>97.16014729873677</v>
      </c>
    </row>
    <row r="173" spans="1:9" ht="15">
      <c r="A173">
        <f>Data!A174</f>
        <v>172</v>
      </c>
      <c r="B173" s="4">
        <f>'Data with Vol Ests'!D$502*('Data with Vol Ests'!D173+('Data with Vol Ests'!D174-'Data with Vol Ests'!D173)*('Data with Vol Ests'!G$503/'Data with Vol Ests'!G174))/'Data with Vol Ests'!D173</f>
        <v>11281.148120855793</v>
      </c>
      <c r="C173" s="4">
        <f>'Data with Vol Ests'!I$502*('Data with Vol Ests'!I173+('Data with Vol Ests'!I174-'Data with Vol Ests'!I173)*('Data with Vol Ests'!L$503/'Data with Vol Ests'!L174))/'Data with Vol Ests'!I173</f>
        <v>5418.812881492513</v>
      </c>
      <c r="D173" s="4">
        <f>'Data with Vol Ests'!N$502*('Data with Vol Ests'!N173+('Data with Vol Ests'!N174-'Data with Vol Ests'!N173)*('Data with Vol Ests'!Q$503/'Data with Vol Ests'!Q174))/'Data with Vol Ests'!N173</f>
        <v>4374.880910295985</v>
      </c>
      <c r="E173" s="4">
        <f>'Data with Vol Ests'!S$502*('Data with Vol Ests'!S173+('Data with Vol Ests'!S174-'Data with Vol Ests'!S173)*('Data with Vol Ests'!V$503/'Data with Vol Ests'!V174))/'Data with Vol Ests'!S173</f>
        <v>11999.094832206149</v>
      </c>
      <c r="G173" s="5">
        <f>$L$2*B173/Data!C$502+$M$2*C173/Data!D$502+$N$2*D173/Data!E$502+$O$2*E173/Data!F$502</f>
        <v>10255.860980740279</v>
      </c>
      <c r="I173" s="5">
        <f t="shared" si="2"/>
        <v>-255.86098074027905</v>
      </c>
    </row>
    <row r="174" spans="1:9" ht="15">
      <c r="A174">
        <f>Data!A175</f>
        <v>173</v>
      </c>
      <c r="B174" s="4">
        <f>'Data with Vol Ests'!D$502*('Data with Vol Ests'!D174+('Data with Vol Ests'!D175-'Data with Vol Ests'!D174)*('Data with Vol Ests'!G$503/'Data with Vol Ests'!G175))/'Data with Vol Ests'!D174</f>
        <v>11295.811523123903</v>
      </c>
      <c r="C174" s="4">
        <f>'Data with Vol Ests'!I$502*('Data with Vol Ests'!I174+('Data with Vol Ests'!I175-'Data with Vol Ests'!I174)*('Data with Vol Ests'!L$503/'Data with Vol Ests'!L175))/'Data with Vol Ests'!I174</f>
        <v>5410.102702428186</v>
      </c>
      <c r="D174" s="4">
        <f>'Data with Vol Ests'!N$502*('Data with Vol Ests'!N174+('Data with Vol Ests'!N175-'Data with Vol Ests'!N174)*('Data with Vol Ests'!Q$503/'Data with Vol Ests'!Q175))/'Data with Vol Ests'!N174</f>
        <v>4334.553630138185</v>
      </c>
      <c r="E174" s="4">
        <f>'Data with Vol Ests'!S$502*('Data with Vol Ests'!S174+('Data with Vol Ests'!S175-'Data with Vol Ests'!S174)*('Data with Vol Ests'!V$503/'Data with Vol Ests'!V175))/'Data with Vol Ests'!S174</f>
        <v>12372.501282632398</v>
      </c>
      <c r="G174" s="5">
        <f>$L$2*B174/Data!C$502+$M$2*C174/Data!D$502+$N$2*D174/Data!E$502+$O$2*E174/Data!F$502</f>
        <v>10308.814180833368</v>
      </c>
      <c r="I174" s="5">
        <f t="shared" si="2"/>
        <v>-308.8141808333676</v>
      </c>
    </row>
    <row r="175" spans="1:9" ht="15">
      <c r="A175">
        <f>Data!A176</f>
        <v>174</v>
      </c>
      <c r="B175" s="4">
        <f>'Data with Vol Ests'!D$502*('Data with Vol Ests'!D175+('Data with Vol Ests'!D176-'Data with Vol Ests'!D175)*('Data with Vol Ests'!G$503/'Data with Vol Ests'!G176))/'Data with Vol Ests'!D175</f>
        <v>11171.220327871486</v>
      </c>
      <c r="C175" s="4">
        <f>'Data with Vol Ests'!I$502*('Data with Vol Ests'!I175+('Data with Vol Ests'!I176-'Data with Vol Ests'!I175)*('Data with Vol Ests'!L$503/'Data with Vol Ests'!L176))/'Data with Vol Ests'!I175</f>
        <v>5194.506884881953</v>
      </c>
      <c r="D175" s="4">
        <f>'Data with Vol Ests'!N$502*('Data with Vol Ests'!N175+('Data with Vol Ests'!N176-'Data with Vol Ests'!N175)*('Data with Vol Ests'!Q$503/'Data with Vol Ests'!Q176))/'Data with Vol Ests'!N175</f>
        <v>4269.287302514006</v>
      </c>
      <c r="E175" s="4">
        <f>'Data with Vol Ests'!S$502*('Data with Vol Ests'!S175+('Data with Vol Ests'!S176-'Data with Vol Ests'!S175)*('Data with Vol Ests'!V$503/'Data with Vol Ests'!V176))/'Data with Vol Ests'!S175</f>
        <v>12127.522804438215</v>
      </c>
      <c r="G175" s="5">
        <f>$L$2*B175/Data!C$502+$M$2*C175/Data!D$502+$N$2*D175/Data!E$502+$O$2*E175/Data!F$502</f>
        <v>10082.896389091979</v>
      </c>
      <c r="I175" s="5">
        <f t="shared" si="2"/>
        <v>-82.89638909197856</v>
      </c>
    </row>
    <row r="176" spans="1:9" ht="15">
      <c r="A176">
        <f>Data!A177</f>
        <v>175</v>
      </c>
      <c r="B176" s="4">
        <f>'Data with Vol Ests'!D$502*('Data with Vol Ests'!D176+('Data with Vol Ests'!D177-'Data with Vol Ests'!D176)*('Data with Vol Ests'!G$503/'Data with Vol Ests'!G177))/'Data with Vol Ests'!D176</f>
        <v>10606.313055269744</v>
      </c>
      <c r="C176" s="4">
        <f>'Data with Vol Ests'!I$502*('Data with Vol Ests'!I176+('Data with Vol Ests'!I177-'Data with Vol Ests'!I176)*('Data with Vol Ests'!L$503/'Data with Vol Ests'!L177))/'Data with Vol Ests'!I176</f>
        <v>5115.0256463019705</v>
      </c>
      <c r="D176" s="4">
        <f>'Data with Vol Ests'!N$502*('Data with Vol Ests'!N176+('Data with Vol Ests'!N177-'Data with Vol Ests'!N176)*('Data with Vol Ests'!Q$503/'Data with Vol Ests'!Q177))/'Data with Vol Ests'!N176</f>
        <v>4129.459014182008</v>
      </c>
      <c r="E176" s="4">
        <f>'Data with Vol Ests'!S$502*('Data with Vol Ests'!S176+('Data with Vol Ests'!S177-'Data with Vol Ests'!S176)*('Data with Vol Ests'!V$503/'Data with Vol Ests'!V177))/'Data with Vol Ests'!S176</f>
        <v>11991.471684822596</v>
      </c>
      <c r="G176" s="5">
        <f>$L$2*B176/Data!C$502+$M$2*C176/Data!D$502+$N$2*D176/Data!E$502+$O$2*E176/Data!F$502</f>
        <v>9776.261534765628</v>
      </c>
      <c r="I176" s="5">
        <f t="shared" si="2"/>
        <v>223.7384652343717</v>
      </c>
    </row>
    <row r="177" spans="1:9" ht="15">
      <c r="A177">
        <f>Data!A178</f>
        <v>176</v>
      </c>
      <c r="B177" s="4">
        <f>'Data with Vol Ests'!D$502*('Data with Vol Ests'!D177+('Data with Vol Ests'!D178-'Data with Vol Ests'!D177)*('Data with Vol Ests'!G$503/'Data with Vol Ests'!G178))/'Data with Vol Ests'!D177</f>
        <v>11321.044670627465</v>
      </c>
      <c r="C177" s="4">
        <f>'Data with Vol Ests'!I$502*('Data with Vol Ests'!I177+('Data with Vol Ests'!I178-'Data with Vol Ests'!I177)*('Data with Vol Ests'!L$503/'Data with Vol Ests'!L178))/'Data with Vol Ests'!I177</f>
        <v>5334.233477452882</v>
      </c>
      <c r="D177" s="4">
        <f>'Data with Vol Ests'!N$502*('Data with Vol Ests'!N177+('Data with Vol Ests'!N178-'Data with Vol Ests'!N177)*('Data with Vol Ests'!Q$503/'Data with Vol Ests'!Q178))/'Data with Vol Ests'!N177</f>
        <v>4323.446591485808</v>
      </c>
      <c r="E177" s="4">
        <f>'Data with Vol Ests'!S$502*('Data with Vol Ests'!S177+('Data with Vol Ests'!S178-'Data with Vol Ests'!S177)*('Data with Vol Ests'!V$503/'Data with Vol Ests'!V178))/'Data with Vol Ests'!S177</f>
        <v>11751.384703820617</v>
      </c>
      <c r="G177" s="5">
        <f>$L$2*B177/Data!C$502+$M$2*C177/Data!D$502+$N$2*D177/Data!E$502+$O$2*E177/Data!F$502</f>
        <v>10168.084644844392</v>
      </c>
      <c r="I177" s="5">
        <f t="shared" si="2"/>
        <v>-168.08464484439173</v>
      </c>
    </row>
    <row r="178" spans="1:9" ht="15">
      <c r="A178">
        <f>Data!A179</f>
        <v>177</v>
      </c>
      <c r="B178" s="4">
        <f>'Data with Vol Ests'!D$502*('Data with Vol Ests'!D178+('Data with Vol Ests'!D179-'Data with Vol Ests'!D178)*('Data with Vol Ests'!G$503/'Data with Vol Ests'!G179))/'Data with Vol Ests'!D178</f>
        <v>11076.076879180866</v>
      </c>
      <c r="C178" s="4">
        <f>'Data with Vol Ests'!I$502*('Data with Vol Ests'!I178+('Data with Vol Ests'!I179-'Data with Vol Ests'!I178)*('Data with Vol Ests'!L$503/'Data with Vol Ests'!L179))/'Data with Vol Ests'!I178</f>
        <v>5163.358066728257</v>
      </c>
      <c r="D178" s="4">
        <f>'Data with Vol Ests'!N$502*('Data with Vol Ests'!N178+('Data with Vol Ests'!N179-'Data with Vol Ests'!N178)*('Data with Vol Ests'!Q$503/'Data with Vol Ests'!Q179))/'Data with Vol Ests'!N178</f>
        <v>4164.644011968573</v>
      </c>
      <c r="E178" s="4">
        <f>'Data with Vol Ests'!S$502*('Data with Vol Ests'!S178+('Data with Vol Ests'!S179-'Data with Vol Ests'!S178)*('Data with Vol Ests'!V$503/'Data with Vol Ests'!V179))/'Data with Vol Ests'!S178</f>
        <v>12180.666078692915</v>
      </c>
      <c r="G178" s="5">
        <f>$L$2*B178/Data!C$502+$M$2*C178/Data!D$502+$N$2*D178/Data!E$502+$O$2*E178/Data!F$502</f>
        <v>10014.482529329514</v>
      </c>
      <c r="I178" s="5">
        <f t="shared" si="2"/>
        <v>-14.482529329514364</v>
      </c>
    </row>
    <row r="179" spans="1:9" ht="15">
      <c r="A179">
        <f>Data!A180</f>
        <v>178</v>
      </c>
      <c r="B179" s="4">
        <f>'Data with Vol Ests'!D$502*('Data with Vol Ests'!D179+('Data with Vol Ests'!D180-'Data with Vol Ests'!D179)*('Data with Vol Ests'!G$503/'Data with Vol Ests'!G180))/'Data with Vol Ests'!D179</f>
        <v>11122.171973503957</v>
      </c>
      <c r="C179" s="4">
        <f>'Data with Vol Ests'!I$502*('Data with Vol Ests'!I179+('Data with Vol Ests'!I180-'Data with Vol Ests'!I179)*('Data with Vol Ests'!L$503/'Data with Vol Ests'!L180))/'Data with Vol Ests'!I179</f>
        <v>5241.565763159252</v>
      </c>
      <c r="D179" s="4">
        <f>'Data with Vol Ests'!N$502*('Data with Vol Ests'!N179+('Data with Vol Ests'!N180-'Data with Vol Ests'!N179)*('Data with Vol Ests'!Q$503/'Data with Vol Ests'!Q180))/'Data with Vol Ests'!N179</f>
        <v>4288.397238221895</v>
      </c>
      <c r="E179" s="4">
        <f>'Data with Vol Ests'!S$502*('Data with Vol Ests'!S179+('Data with Vol Ests'!S180-'Data with Vol Ests'!S179)*('Data with Vol Ests'!V$503/'Data with Vol Ests'!V180))/'Data with Vol Ests'!S179</f>
        <v>11773.54630299641</v>
      </c>
      <c r="G179" s="5">
        <f>$L$2*B179/Data!C$502+$M$2*C179/Data!D$502+$N$2*D179/Data!E$502+$O$2*E179/Data!F$502</f>
        <v>10037.818473590454</v>
      </c>
      <c r="I179" s="5">
        <f t="shared" si="2"/>
        <v>-37.81847359045423</v>
      </c>
    </row>
    <row r="180" spans="1:9" ht="15">
      <c r="A180">
        <f>Data!A181</f>
        <v>179</v>
      </c>
      <c r="B180" s="4">
        <f>'Data with Vol Ests'!D$502*('Data with Vol Ests'!D180+('Data with Vol Ests'!D181-'Data with Vol Ests'!D180)*('Data with Vol Ests'!G$503/'Data with Vol Ests'!G181))/'Data with Vol Ests'!D180</f>
        <v>11308.596826054096</v>
      </c>
      <c r="C180" s="4">
        <f>'Data with Vol Ests'!I$502*('Data with Vol Ests'!I180+('Data with Vol Ests'!I181-'Data with Vol Ests'!I180)*('Data with Vol Ests'!L$503/'Data with Vol Ests'!L181))/'Data with Vol Ests'!I180</f>
        <v>5165.218079955165</v>
      </c>
      <c r="D180" s="4">
        <f>'Data with Vol Ests'!N$502*('Data with Vol Ests'!N180+('Data with Vol Ests'!N181-'Data with Vol Ests'!N180)*('Data with Vol Ests'!Q$503/'Data with Vol Ests'!Q181))/'Data with Vol Ests'!N180</f>
        <v>4141.111597960481</v>
      </c>
      <c r="E180" s="4">
        <f>'Data with Vol Ests'!S$502*('Data with Vol Ests'!S180+('Data with Vol Ests'!S181-'Data with Vol Ests'!S180)*('Data with Vol Ests'!V$503/'Data with Vol Ests'!V181))/'Data with Vol Ests'!S180</f>
        <v>12029.413654007592</v>
      </c>
      <c r="G180" s="5">
        <f>$L$2*B180/Data!C$502+$M$2*C180/Data!D$502+$N$2*D180/Data!E$502+$O$2*E180/Data!F$502</f>
        <v>10069.17726985598</v>
      </c>
      <c r="I180" s="5">
        <f t="shared" si="2"/>
        <v>-69.17726985597983</v>
      </c>
    </row>
    <row r="181" spans="1:9" ht="15">
      <c r="A181">
        <f>Data!A182</f>
        <v>180</v>
      </c>
      <c r="B181" s="4">
        <f>'Data with Vol Ests'!D$502*('Data with Vol Ests'!D181+('Data with Vol Ests'!D182-'Data with Vol Ests'!D181)*('Data with Vol Ests'!G$503/'Data with Vol Ests'!G182))/'Data with Vol Ests'!D181</f>
        <v>10992.773392691095</v>
      </c>
      <c r="C181" s="4">
        <f>'Data with Vol Ests'!I$502*('Data with Vol Ests'!I181+('Data with Vol Ests'!I182-'Data with Vol Ests'!I181)*('Data with Vol Ests'!L$503/'Data with Vol Ests'!L182))/'Data with Vol Ests'!I181</f>
        <v>5268.32653985892</v>
      </c>
      <c r="D181" s="4">
        <f>'Data with Vol Ests'!N$502*('Data with Vol Ests'!N181+('Data with Vol Ests'!N182-'Data with Vol Ests'!N181)*('Data with Vol Ests'!Q$503/'Data with Vol Ests'!Q182))/'Data with Vol Ests'!N181</f>
        <v>4251.804333522379</v>
      </c>
      <c r="E181" s="4">
        <f>'Data with Vol Ests'!S$502*('Data with Vol Ests'!S181+('Data with Vol Ests'!S182-'Data with Vol Ests'!S181)*('Data with Vol Ests'!V$503/'Data with Vol Ests'!V182))/'Data with Vol Ests'!S181</f>
        <v>11961.794695348775</v>
      </c>
      <c r="G181" s="5">
        <f>$L$2*B181/Data!C$502+$M$2*C181/Data!D$502+$N$2*D181/Data!E$502+$O$2*E181/Data!F$502</f>
        <v>10029.006776445753</v>
      </c>
      <c r="I181" s="5">
        <f t="shared" si="2"/>
        <v>-29.00677644575262</v>
      </c>
    </row>
    <row r="182" spans="1:9" ht="15">
      <c r="A182">
        <f>Data!A183</f>
        <v>181</v>
      </c>
      <c r="B182" s="4">
        <f>'Data with Vol Ests'!D$502*('Data with Vol Ests'!D182+('Data with Vol Ests'!D183-'Data with Vol Ests'!D182)*('Data with Vol Ests'!G$503/'Data with Vol Ests'!G183))/'Data with Vol Ests'!D182</f>
        <v>11245.150580094736</v>
      </c>
      <c r="C182" s="4">
        <f>'Data with Vol Ests'!I$502*('Data with Vol Ests'!I182+('Data with Vol Ests'!I183-'Data with Vol Ests'!I182)*('Data with Vol Ests'!L$503/'Data with Vol Ests'!L183))/'Data with Vol Ests'!I182</f>
        <v>5423.638520953549</v>
      </c>
      <c r="D182" s="4">
        <f>'Data with Vol Ests'!N$502*('Data with Vol Ests'!N182+('Data with Vol Ests'!N183-'Data with Vol Ests'!N182)*('Data with Vol Ests'!Q$503/'Data with Vol Ests'!Q183))/'Data with Vol Ests'!N182</f>
        <v>4436.494597874655</v>
      </c>
      <c r="E182" s="4">
        <f>'Data with Vol Ests'!S$502*('Data with Vol Ests'!S182+('Data with Vol Ests'!S183-'Data with Vol Ests'!S182)*('Data with Vol Ests'!V$503/'Data with Vol Ests'!V183))/'Data with Vol Ests'!S182</f>
        <v>11856.142334144677</v>
      </c>
      <c r="G182" s="5">
        <f>$L$2*B182/Data!C$502+$M$2*C182/Data!D$502+$N$2*D182/Data!E$502+$O$2*E182/Data!F$502</f>
        <v>10236.347212821765</v>
      </c>
      <c r="I182" s="5">
        <f t="shared" si="2"/>
        <v>-236.34721282176542</v>
      </c>
    </row>
    <row r="183" spans="1:9" ht="15">
      <c r="A183">
        <f>Data!A184</f>
        <v>182</v>
      </c>
      <c r="B183" s="4">
        <f>'Data with Vol Ests'!D$502*('Data with Vol Ests'!D183+('Data with Vol Ests'!D184-'Data with Vol Ests'!D183)*('Data with Vol Ests'!G$503/'Data with Vol Ests'!G184))/'Data with Vol Ests'!D183</f>
        <v>10983.961190406793</v>
      </c>
      <c r="C183" s="4">
        <f>'Data with Vol Ests'!I$502*('Data with Vol Ests'!I183+('Data with Vol Ests'!I184-'Data with Vol Ests'!I183)*('Data with Vol Ests'!L$503/'Data with Vol Ests'!L184))/'Data with Vol Ests'!I183</f>
        <v>5182.554073858984</v>
      </c>
      <c r="D183" s="4">
        <f>'Data with Vol Ests'!N$502*('Data with Vol Ests'!N183+('Data with Vol Ests'!N184-'Data with Vol Ests'!N183)*('Data with Vol Ests'!Q$503/'Data with Vol Ests'!Q184))/'Data with Vol Ests'!N183</f>
        <v>4196.976852122663</v>
      </c>
      <c r="E183" s="4">
        <f>'Data with Vol Ests'!S$502*('Data with Vol Ests'!S183+('Data with Vol Ests'!S184-'Data with Vol Ests'!S183)*('Data with Vol Ests'!V$503/'Data with Vol Ests'!V184))/'Data with Vol Ests'!S183</f>
        <v>12251.298573857091</v>
      </c>
      <c r="G183" s="5">
        <f>$L$2*B183/Data!C$502+$M$2*C183/Data!D$502+$N$2*D183/Data!E$502+$O$2*E183/Data!F$502</f>
        <v>10011.549115327256</v>
      </c>
      <c r="I183" s="5">
        <f t="shared" si="2"/>
        <v>-11.549115327256004</v>
      </c>
    </row>
    <row r="184" spans="1:9" ht="15">
      <c r="A184">
        <f>Data!A185</f>
        <v>183</v>
      </c>
      <c r="B184" s="4">
        <f>'Data with Vol Ests'!D$502*('Data with Vol Ests'!D184+('Data with Vol Ests'!D185-'Data with Vol Ests'!D184)*('Data with Vol Ests'!G$503/'Data with Vol Ests'!G185))/'Data with Vol Ests'!D184</f>
        <v>11013.623248156227</v>
      </c>
      <c r="C184" s="4">
        <f>'Data with Vol Ests'!I$502*('Data with Vol Ests'!I184+('Data with Vol Ests'!I185-'Data with Vol Ests'!I184)*('Data with Vol Ests'!L$503/'Data with Vol Ests'!L185))/'Data with Vol Ests'!I184</f>
        <v>5087.213094844618</v>
      </c>
      <c r="D184" s="4">
        <f>'Data with Vol Ests'!N$502*('Data with Vol Ests'!N184+('Data with Vol Ests'!N185-'Data with Vol Ests'!N184)*('Data with Vol Ests'!Q$503/'Data with Vol Ests'!Q185))/'Data with Vol Ests'!N184</f>
        <v>4226.289364137111</v>
      </c>
      <c r="E184" s="4">
        <f>'Data with Vol Ests'!S$502*('Data with Vol Ests'!S184+('Data with Vol Ests'!S185-'Data with Vol Ests'!S184)*('Data with Vol Ests'!V$503/'Data with Vol Ests'!V185))/'Data with Vol Ests'!S184</f>
        <v>12196.31661240759</v>
      </c>
      <c r="G184" s="5">
        <f>$L$2*B184/Data!C$502+$M$2*C184/Data!D$502+$N$2*D184/Data!E$502+$O$2*E184/Data!F$502</f>
        <v>9965.053792939952</v>
      </c>
      <c r="I184" s="5">
        <f t="shared" si="2"/>
        <v>34.94620706004753</v>
      </c>
    </row>
    <row r="185" spans="1:9" ht="15">
      <c r="A185">
        <f>Data!A186</f>
        <v>184</v>
      </c>
      <c r="B185" s="4">
        <f>'Data with Vol Ests'!D$502*('Data with Vol Ests'!D185+('Data with Vol Ests'!D186-'Data with Vol Ests'!D185)*('Data with Vol Ests'!G$503/'Data with Vol Ests'!G186))/'Data with Vol Ests'!D185</f>
        <v>10979.582708190514</v>
      </c>
      <c r="C185" s="4">
        <f>'Data with Vol Ests'!I$502*('Data with Vol Ests'!I185+('Data with Vol Ests'!I186-'Data with Vol Ests'!I185)*('Data with Vol Ests'!L$503/'Data with Vol Ests'!L186))/'Data with Vol Ests'!I185</f>
        <v>5233.327697103579</v>
      </c>
      <c r="D185" s="4">
        <f>'Data with Vol Ests'!N$502*('Data with Vol Ests'!N185+('Data with Vol Ests'!N186-'Data with Vol Ests'!N185)*('Data with Vol Ests'!Q$503/'Data with Vol Ests'!Q186))/'Data with Vol Ests'!N185</f>
        <v>4312.9579264372</v>
      </c>
      <c r="E185" s="4">
        <f>'Data with Vol Ests'!S$502*('Data with Vol Ests'!S185+('Data with Vol Ests'!S186-'Data with Vol Ests'!S185)*('Data with Vol Ests'!V$503/'Data with Vol Ests'!V186))/'Data with Vol Ests'!S185</f>
        <v>12045.331012586197</v>
      </c>
      <c r="G185" s="5">
        <f>$L$2*B185/Data!C$502+$M$2*C185/Data!D$502+$N$2*D185/Data!E$502+$O$2*E185/Data!F$502</f>
        <v>10032.399640656287</v>
      </c>
      <c r="I185" s="5">
        <f t="shared" si="2"/>
        <v>-32.399640656287374</v>
      </c>
    </row>
    <row r="186" spans="1:9" ht="15">
      <c r="A186">
        <f>Data!A187</f>
        <v>185</v>
      </c>
      <c r="B186" s="4">
        <f>'Data with Vol Ests'!D$502*('Data with Vol Ests'!D186+('Data with Vol Ests'!D187-'Data with Vol Ests'!D186)*('Data with Vol Ests'!G$503/'Data with Vol Ests'!G187))/'Data with Vol Ests'!D186</f>
        <v>10763.091535107407</v>
      </c>
      <c r="C186" s="4">
        <f>'Data with Vol Ests'!I$502*('Data with Vol Ests'!I186+('Data with Vol Ests'!I187-'Data with Vol Ests'!I186)*('Data with Vol Ests'!L$503/'Data with Vol Ests'!L187))/'Data with Vol Ests'!I186</f>
        <v>5002.641934139896</v>
      </c>
      <c r="D186" s="4">
        <f>'Data with Vol Ests'!N$502*('Data with Vol Ests'!N186+('Data with Vol Ests'!N187-'Data with Vol Ests'!N186)*('Data with Vol Ests'!Q$503/'Data with Vol Ests'!Q187))/'Data with Vol Ests'!N186</f>
        <v>4021.321962824545</v>
      </c>
      <c r="E186" s="4">
        <f>'Data with Vol Ests'!S$502*('Data with Vol Ests'!S186+('Data with Vol Ests'!S187-'Data with Vol Ests'!S186)*('Data with Vol Ests'!V$503/'Data with Vol Ests'!V187))/'Data with Vol Ests'!S186</f>
        <v>11993.549011697107</v>
      </c>
      <c r="G186" s="5">
        <f>$L$2*B186/Data!C$502+$M$2*C186/Data!D$502+$N$2*D186/Data!E$502+$O$2*E186/Data!F$502</f>
        <v>9743.046028345372</v>
      </c>
      <c r="I186" s="5">
        <f t="shared" si="2"/>
        <v>256.9539716546278</v>
      </c>
    </row>
    <row r="187" spans="1:9" ht="15">
      <c r="A187">
        <f>Data!A188</f>
        <v>186</v>
      </c>
      <c r="B187" s="4">
        <f>'Data with Vol Ests'!D$502*('Data with Vol Ests'!D187+('Data with Vol Ests'!D188-'Data with Vol Ests'!D187)*('Data with Vol Ests'!G$503/'Data with Vol Ests'!G188))/'Data with Vol Ests'!D187</f>
        <v>11225.106455135756</v>
      </c>
      <c r="C187" s="4">
        <f>'Data with Vol Ests'!I$502*('Data with Vol Ests'!I187+('Data with Vol Ests'!I188-'Data with Vol Ests'!I187)*('Data with Vol Ests'!L$503/'Data with Vol Ests'!L188))/'Data with Vol Ests'!I187</f>
        <v>5216.245370154339</v>
      </c>
      <c r="D187" s="4">
        <f>'Data with Vol Ests'!N$502*('Data with Vol Ests'!N187+('Data with Vol Ests'!N188-'Data with Vol Ests'!N187)*('Data with Vol Ests'!Q$503/'Data with Vol Ests'!Q188))/'Data with Vol Ests'!N187</f>
        <v>4252.132296869268</v>
      </c>
      <c r="E187" s="4">
        <f>'Data with Vol Ests'!S$502*('Data with Vol Ests'!S187+('Data with Vol Ests'!S188-'Data with Vol Ests'!S187)*('Data with Vol Ests'!V$503/'Data with Vol Ests'!V188))/'Data with Vol Ests'!S187</f>
        <v>11651.94784418749</v>
      </c>
      <c r="G187" s="5">
        <f>$L$2*B187/Data!C$502+$M$2*C187/Data!D$502+$N$2*D187/Data!E$502+$O$2*E187/Data!F$502</f>
        <v>10031.722797278215</v>
      </c>
      <c r="I187" s="5">
        <f t="shared" si="2"/>
        <v>-31.722797278214784</v>
      </c>
    </row>
    <row r="188" spans="1:9" ht="15">
      <c r="A188">
        <f>Data!A189</f>
        <v>187</v>
      </c>
      <c r="B188" s="4">
        <f>'Data with Vol Ests'!D$502*('Data with Vol Ests'!D188+('Data with Vol Ests'!D189-'Data with Vol Ests'!D188)*('Data with Vol Ests'!G$503/'Data with Vol Ests'!G189))/'Data with Vol Ests'!D188</f>
        <v>11065.388292181677</v>
      </c>
      <c r="C188" s="4">
        <f>'Data with Vol Ests'!I$502*('Data with Vol Ests'!I188+('Data with Vol Ests'!I189-'Data with Vol Ests'!I188)*('Data with Vol Ests'!L$503/'Data with Vol Ests'!L189))/'Data with Vol Ests'!I188</f>
        <v>5336.93958054839</v>
      </c>
      <c r="D188" s="4">
        <f>'Data with Vol Ests'!N$502*('Data with Vol Ests'!N188+('Data with Vol Ests'!N189-'Data with Vol Ests'!N188)*('Data with Vol Ests'!Q$503/'Data with Vol Ests'!Q189))/'Data with Vol Ests'!N188</f>
        <v>4223.689157496242</v>
      </c>
      <c r="E188" s="4">
        <f>'Data with Vol Ests'!S$502*('Data with Vol Ests'!S188+('Data with Vol Ests'!S189-'Data with Vol Ests'!S188)*('Data with Vol Ests'!V$503/'Data with Vol Ests'!V189))/'Data with Vol Ests'!S188</f>
        <v>12314.290581817802</v>
      </c>
      <c r="G188" s="5">
        <f>$L$2*B188/Data!C$502+$M$2*C188/Data!D$502+$N$2*D188/Data!E$502+$O$2*E188/Data!F$502</f>
        <v>10147.032374899376</v>
      </c>
      <c r="I188" s="5">
        <f t="shared" si="2"/>
        <v>-147.032374899376</v>
      </c>
    </row>
    <row r="189" spans="1:9" ht="15">
      <c r="A189">
        <f>Data!A190</f>
        <v>188</v>
      </c>
      <c r="B189" s="4">
        <f>'Data with Vol Ests'!D$502*('Data with Vol Ests'!D189+('Data with Vol Ests'!D190-'Data with Vol Ests'!D189)*('Data with Vol Ests'!G$503/'Data with Vol Ests'!G190))/'Data with Vol Ests'!D189</f>
        <v>11376.492439806883</v>
      </c>
      <c r="C189" s="4">
        <f>'Data with Vol Ests'!I$502*('Data with Vol Ests'!I189+('Data with Vol Ests'!I190-'Data with Vol Ests'!I189)*('Data with Vol Ests'!L$503/'Data with Vol Ests'!L190))/'Data with Vol Ests'!I189</f>
        <v>5179.900853459681</v>
      </c>
      <c r="D189" s="4">
        <f>'Data with Vol Ests'!N$502*('Data with Vol Ests'!N189+('Data with Vol Ests'!N190-'Data with Vol Ests'!N189)*('Data with Vol Ests'!Q$503/'Data with Vol Ests'!Q190))/'Data with Vol Ests'!N189</f>
        <v>4185.133081061012</v>
      </c>
      <c r="E189" s="4">
        <f>'Data with Vol Ests'!S$502*('Data with Vol Ests'!S189+('Data with Vol Ests'!S190-'Data with Vol Ests'!S189)*('Data with Vol Ests'!V$503/'Data with Vol Ests'!V190))/'Data with Vol Ests'!S189</f>
        <v>11874.885861276567</v>
      </c>
      <c r="G189" s="5">
        <f>$L$2*B189/Data!C$502+$M$2*C189/Data!D$502+$N$2*D189/Data!E$502+$O$2*E189/Data!F$502</f>
        <v>10086.967089729367</v>
      </c>
      <c r="I189" s="5">
        <f t="shared" si="2"/>
        <v>-86.96708972936722</v>
      </c>
    </row>
    <row r="190" spans="1:9" ht="15">
      <c r="A190">
        <f>Data!A191</f>
        <v>189</v>
      </c>
      <c r="B190" s="4">
        <f>'Data with Vol Ests'!D$502*('Data with Vol Ests'!D190+('Data with Vol Ests'!D191-'Data with Vol Ests'!D190)*('Data with Vol Ests'!G$503/'Data with Vol Ests'!G191))/'Data with Vol Ests'!D190</f>
        <v>11005.509436909006</v>
      </c>
      <c r="C190" s="4">
        <f>'Data with Vol Ests'!I$502*('Data with Vol Ests'!I190+('Data with Vol Ests'!I191-'Data with Vol Ests'!I190)*('Data with Vol Ests'!L$503/'Data with Vol Ests'!L191))/'Data with Vol Ests'!I190</f>
        <v>5274.380809111207</v>
      </c>
      <c r="D190" s="4">
        <f>'Data with Vol Ests'!N$502*('Data with Vol Ests'!N190+('Data with Vol Ests'!N191-'Data with Vol Ests'!N190)*('Data with Vol Ests'!Q$503/'Data with Vol Ests'!Q191))/'Data with Vol Ests'!N190</f>
        <v>4413.307802318391</v>
      </c>
      <c r="E190" s="4">
        <f>'Data with Vol Ests'!S$502*('Data with Vol Ests'!S190+('Data with Vol Ests'!S191-'Data with Vol Ests'!S190)*('Data with Vol Ests'!V$503/'Data with Vol Ests'!V191))/'Data with Vol Ests'!S190</f>
        <v>12467.432824678823</v>
      </c>
      <c r="G190" s="5">
        <f>$L$2*B190/Data!C$502+$M$2*C190/Data!D$502+$N$2*D190/Data!E$502+$O$2*E190/Data!F$502</f>
        <v>10159.560151973728</v>
      </c>
      <c r="I190" s="5">
        <f t="shared" si="2"/>
        <v>-159.56015197372835</v>
      </c>
    </row>
    <row r="191" spans="1:9" ht="15">
      <c r="A191">
        <f>Data!A192</f>
        <v>190</v>
      </c>
      <c r="B191" s="4">
        <f>'Data with Vol Ests'!D$502*('Data with Vol Ests'!D191+('Data with Vol Ests'!D192-'Data with Vol Ests'!D191)*('Data with Vol Ests'!G$503/'Data with Vol Ests'!G192))/'Data with Vol Ests'!D191</f>
        <v>11149.085640896257</v>
      </c>
      <c r="C191" s="4">
        <f>'Data with Vol Ests'!I$502*('Data with Vol Ests'!I191+('Data with Vol Ests'!I192-'Data with Vol Ests'!I191)*('Data with Vol Ests'!L$503/'Data with Vol Ests'!L192))/'Data with Vol Ests'!I191</f>
        <v>5423.198492833076</v>
      </c>
      <c r="D191" s="4">
        <f>'Data with Vol Ests'!N$502*('Data with Vol Ests'!N191+('Data with Vol Ests'!N192-'Data with Vol Ests'!N191)*('Data with Vol Ests'!Q$503/'Data with Vol Ests'!Q192))/'Data with Vol Ests'!N191</f>
        <v>4411.797605686544</v>
      </c>
      <c r="E191" s="4">
        <f>'Data with Vol Ests'!S$502*('Data with Vol Ests'!S191+('Data with Vol Ests'!S192-'Data with Vol Ests'!S191)*('Data with Vol Ests'!V$503/'Data with Vol Ests'!V192))/'Data with Vol Ests'!S191</f>
        <v>12128.301195925258</v>
      </c>
      <c r="G191" s="5">
        <f>$L$2*B191/Data!C$502+$M$2*C191/Data!D$502+$N$2*D191/Data!E$502+$O$2*E191/Data!F$502</f>
        <v>10240.722616092711</v>
      </c>
      <c r="I191" s="5">
        <f t="shared" si="2"/>
        <v>-240.72261609271118</v>
      </c>
    </row>
    <row r="192" spans="1:9" ht="15">
      <c r="A192">
        <f>Data!A193</f>
        <v>191</v>
      </c>
      <c r="B192" s="4">
        <f>'Data with Vol Ests'!D$502*('Data with Vol Ests'!D192+('Data with Vol Ests'!D193-'Data with Vol Ests'!D192)*('Data with Vol Ests'!G$503/'Data with Vol Ests'!G193))/'Data with Vol Ests'!D192</f>
        <v>11048.329296243808</v>
      </c>
      <c r="C192" s="4">
        <f>'Data with Vol Ests'!I$502*('Data with Vol Ests'!I192+('Data with Vol Ests'!I193-'Data with Vol Ests'!I192)*('Data with Vol Ests'!L$503/'Data with Vol Ests'!L193))/'Data with Vol Ests'!I192</f>
        <v>5147.582428459405</v>
      </c>
      <c r="D192" s="4">
        <f>'Data with Vol Ests'!N$502*('Data with Vol Ests'!N192+('Data with Vol Ests'!N193-'Data with Vol Ests'!N192)*('Data with Vol Ests'!Q$503/'Data with Vol Ests'!Q193))/'Data with Vol Ests'!N192</f>
        <v>4109.962012903379</v>
      </c>
      <c r="E192" s="4">
        <f>'Data with Vol Ests'!S$502*('Data with Vol Ests'!S192+('Data with Vol Ests'!S193-'Data with Vol Ests'!S192)*('Data with Vol Ests'!V$503/'Data with Vol Ests'!V193))/'Data with Vol Ests'!S192</f>
        <v>12028.219995491849</v>
      </c>
      <c r="G192" s="5">
        <f>$L$2*B192/Data!C$502+$M$2*C192/Data!D$502+$N$2*D192/Data!E$502+$O$2*E192/Data!F$502</f>
        <v>9956.975305390186</v>
      </c>
      <c r="I192" s="5">
        <f t="shared" si="2"/>
        <v>43.024694609814105</v>
      </c>
    </row>
    <row r="193" spans="1:9" ht="15">
      <c r="A193">
        <f>Data!A194</f>
        <v>192</v>
      </c>
      <c r="B193" s="4">
        <f>'Data with Vol Ests'!D$502*('Data with Vol Ests'!D193+('Data with Vol Ests'!D194-'Data with Vol Ests'!D193)*('Data with Vol Ests'!G$503/'Data with Vol Ests'!G194))/'Data with Vol Ests'!D193</f>
        <v>10755.46600255783</v>
      </c>
      <c r="C193" s="4">
        <f>'Data with Vol Ests'!I$502*('Data with Vol Ests'!I193+('Data with Vol Ests'!I194-'Data with Vol Ests'!I193)*('Data with Vol Ests'!L$503/'Data with Vol Ests'!L194))/'Data with Vol Ests'!I193</f>
        <v>5070.559650090881</v>
      </c>
      <c r="D193" s="4">
        <f>'Data with Vol Ests'!N$502*('Data with Vol Ests'!N193+('Data with Vol Ests'!N194-'Data with Vol Ests'!N193)*('Data with Vol Ests'!Q$503/'Data with Vol Ests'!Q194))/'Data with Vol Ests'!N193</f>
        <v>4094.896922156571</v>
      </c>
      <c r="E193" s="4">
        <f>'Data with Vol Ests'!S$502*('Data with Vol Ests'!S193+('Data with Vol Ests'!S194-'Data with Vol Ests'!S193)*('Data with Vol Ests'!V$503/'Data with Vol Ests'!V194))/'Data with Vol Ests'!S193</f>
        <v>12130.087568593819</v>
      </c>
      <c r="G193" s="5">
        <f>$L$2*B193/Data!C$502+$M$2*C193/Data!D$502+$N$2*D193/Data!E$502+$O$2*E193/Data!F$502</f>
        <v>9819.6353577846</v>
      </c>
      <c r="I193" s="5">
        <f t="shared" si="2"/>
        <v>180.36464221539973</v>
      </c>
    </row>
    <row r="194" spans="1:9" ht="15">
      <c r="A194">
        <f>Data!A195</f>
        <v>193</v>
      </c>
      <c r="B194" s="4">
        <f>'Data with Vol Ests'!D$502*('Data with Vol Ests'!D194+('Data with Vol Ests'!D195-'Data with Vol Ests'!D194)*('Data with Vol Ests'!G$503/'Data with Vol Ests'!G195))/'Data with Vol Ests'!D194</f>
        <v>10594.395192443268</v>
      </c>
      <c r="C194" s="4">
        <f>'Data with Vol Ests'!I$502*('Data with Vol Ests'!I194+('Data with Vol Ests'!I195-'Data with Vol Ests'!I194)*('Data with Vol Ests'!L$503/'Data with Vol Ests'!L195))/'Data with Vol Ests'!I194</f>
        <v>4745.72620876798</v>
      </c>
      <c r="D194" s="4">
        <f>'Data with Vol Ests'!N$502*('Data with Vol Ests'!N194+('Data with Vol Ests'!N195-'Data with Vol Ests'!N194)*('Data with Vol Ests'!Q$503/'Data with Vol Ests'!Q195))/'Data with Vol Ests'!N194</f>
        <v>3944.4977940031736</v>
      </c>
      <c r="E194" s="4">
        <f>'Data with Vol Ests'!S$502*('Data with Vol Ests'!S194+('Data with Vol Ests'!S195-'Data with Vol Ests'!S194)*('Data with Vol Ests'!V$503/'Data with Vol Ests'!V195))/'Data with Vol Ests'!S194</f>
        <v>11986.371170031103</v>
      </c>
      <c r="G194" s="5">
        <f>$L$2*B194/Data!C$502+$M$2*C194/Data!D$502+$N$2*D194/Data!E$502+$O$2*E194/Data!F$502</f>
        <v>9514.147403199486</v>
      </c>
      <c r="I194" s="5">
        <f aca="true" t="shared" si="3" ref="I194:I257">10000-G194</f>
        <v>485.8525968005142</v>
      </c>
    </row>
    <row r="195" spans="1:9" ht="15">
      <c r="A195">
        <f>Data!A196</f>
        <v>194</v>
      </c>
      <c r="B195" s="4">
        <f>'Data with Vol Ests'!D$502*('Data with Vol Ests'!D195+('Data with Vol Ests'!D196-'Data with Vol Ests'!D195)*('Data with Vol Ests'!G$503/'Data with Vol Ests'!G196))/'Data with Vol Ests'!D195</f>
        <v>10398.948954029374</v>
      </c>
      <c r="C195" s="4">
        <f>'Data with Vol Ests'!I$502*('Data with Vol Ests'!I195+('Data with Vol Ests'!I196-'Data with Vol Ests'!I195)*('Data with Vol Ests'!L$503/'Data with Vol Ests'!L196))/'Data with Vol Ests'!I195</f>
        <v>5136.2160150854</v>
      </c>
      <c r="D195" s="4">
        <f>'Data with Vol Ests'!N$502*('Data with Vol Ests'!N195+('Data with Vol Ests'!N196-'Data with Vol Ests'!N195)*('Data with Vol Ests'!Q$503/'Data with Vol Ests'!Q196))/'Data with Vol Ests'!N195</f>
        <v>4003.137371216037</v>
      </c>
      <c r="E195" s="4">
        <f>'Data with Vol Ests'!S$502*('Data with Vol Ests'!S195+('Data with Vol Ests'!S196-'Data with Vol Ests'!S195)*('Data with Vol Ests'!V$503/'Data with Vol Ests'!V196))/'Data with Vol Ests'!S195</f>
        <v>12026.63794999557</v>
      </c>
      <c r="G195" s="5">
        <f>$L$2*B195/Data!C$502+$M$2*C195/Data!D$502+$N$2*D195/Data!E$502+$O$2*E195/Data!F$502</f>
        <v>9689.211641752892</v>
      </c>
      <c r="I195" s="5">
        <f t="shared" si="3"/>
        <v>310.7883582471077</v>
      </c>
    </row>
    <row r="196" spans="1:9" ht="15">
      <c r="A196">
        <f>Data!A197</f>
        <v>195</v>
      </c>
      <c r="B196" s="4">
        <f>'Data with Vol Ests'!D$502*('Data with Vol Ests'!D196+('Data with Vol Ests'!D197-'Data with Vol Ests'!D196)*('Data with Vol Ests'!G$503/'Data with Vol Ests'!G197))/'Data with Vol Ests'!D196</f>
        <v>11455.140061495706</v>
      </c>
      <c r="C196" s="4">
        <f>'Data with Vol Ests'!I$502*('Data with Vol Ests'!I196+('Data with Vol Ests'!I197-'Data with Vol Ests'!I196)*('Data with Vol Ests'!L$503/'Data with Vol Ests'!L197))/'Data with Vol Ests'!I196</f>
        <v>5197</v>
      </c>
      <c r="D196" s="4">
        <f>'Data with Vol Ests'!N$502*('Data with Vol Ests'!N196+('Data with Vol Ests'!N197-'Data with Vol Ests'!N196)*('Data with Vol Ests'!Q$503/'Data with Vol Ests'!Q197))/'Data with Vol Ests'!N196</f>
        <v>4209.206658136673</v>
      </c>
      <c r="E196" s="4">
        <f>'Data with Vol Ests'!S$502*('Data with Vol Ests'!S196+('Data with Vol Ests'!S197-'Data with Vol Ests'!S196)*('Data with Vol Ests'!V$503/'Data with Vol Ests'!V197))/'Data with Vol Ests'!S196</f>
        <v>11550.022048268404</v>
      </c>
      <c r="G196" s="5">
        <f>$L$2*B196/Data!C$502+$M$2*C196/Data!D$502+$N$2*D196/Data!E$502+$O$2*E196/Data!F$502</f>
        <v>10076.960498824497</v>
      </c>
      <c r="I196" s="5">
        <f t="shared" si="3"/>
        <v>-76.96049882449734</v>
      </c>
    </row>
    <row r="197" spans="1:9" ht="15">
      <c r="A197">
        <f>Data!A198</f>
        <v>196</v>
      </c>
      <c r="B197" s="4">
        <f>'Data with Vol Ests'!D$502*('Data with Vol Ests'!D197+('Data with Vol Ests'!D198-'Data with Vol Ests'!D197)*('Data with Vol Ests'!G$503/'Data with Vol Ests'!G198))/'Data with Vol Ests'!D197</f>
        <v>11023.513733989144</v>
      </c>
      <c r="C197" s="4">
        <f>'Data with Vol Ests'!I$502*('Data with Vol Ests'!I197+('Data with Vol Ests'!I198-'Data with Vol Ests'!I197)*('Data with Vol Ests'!L$503/'Data with Vol Ests'!L198))/'Data with Vol Ests'!I197</f>
        <v>5425.745710878713</v>
      </c>
      <c r="D197" s="4">
        <f>'Data with Vol Ests'!N$502*('Data with Vol Ests'!N197+('Data with Vol Ests'!N198-'Data with Vol Ests'!N197)*('Data with Vol Ests'!Q$503/'Data with Vol Ests'!Q198))/'Data with Vol Ests'!N197</f>
        <v>4370.130410768334</v>
      </c>
      <c r="E197" s="4">
        <f>'Data with Vol Ests'!S$502*('Data with Vol Ests'!S197+('Data with Vol Ests'!S198-'Data with Vol Ests'!S197)*('Data with Vol Ests'!V$503/'Data with Vol Ests'!V198))/'Data with Vol Ests'!S197</f>
        <v>12093.614780054995</v>
      </c>
      <c r="G197" s="5">
        <f>$L$2*B197/Data!C$502+$M$2*C197/Data!D$502+$N$2*D197/Data!E$502+$O$2*E197/Data!F$502</f>
        <v>10180.986132473541</v>
      </c>
      <c r="I197" s="5">
        <f t="shared" si="3"/>
        <v>-180.98613247354115</v>
      </c>
    </row>
    <row r="198" spans="1:9" ht="15">
      <c r="A198">
        <f>Data!A199</f>
        <v>197</v>
      </c>
      <c r="B198" s="4">
        <f>'Data with Vol Ests'!D$502*('Data with Vol Ests'!D198+('Data with Vol Ests'!D199-'Data with Vol Ests'!D198)*('Data with Vol Ests'!G$503/'Data with Vol Ests'!G199))/'Data with Vol Ests'!D198</f>
        <v>10680.235250683225</v>
      </c>
      <c r="C198" s="4">
        <f>'Data with Vol Ests'!I$502*('Data with Vol Ests'!I198+('Data with Vol Ests'!I199-'Data with Vol Ests'!I198)*('Data with Vol Ests'!L$503/'Data with Vol Ests'!L199))/'Data with Vol Ests'!I198</f>
        <v>5031.877681396831</v>
      </c>
      <c r="D198" s="4">
        <f>'Data with Vol Ests'!N$502*('Data with Vol Ests'!N198+('Data with Vol Ests'!N199-'Data with Vol Ests'!N198)*('Data with Vol Ests'!Q$503/'Data with Vol Ests'!Q199))/'Data with Vol Ests'!N198</f>
        <v>4122.930492922839</v>
      </c>
      <c r="E198" s="4">
        <f>'Data with Vol Ests'!S$502*('Data with Vol Ests'!S198+('Data with Vol Ests'!S199-'Data with Vol Ests'!S198)*('Data with Vol Ests'!V$503/'Data with Vol Ests'!V199))/'Data with Vol Ests'!S198</f>
        <v>11888.09144614095</v>
      </c>
      <c r="G198" s="5">
        <f>$L$2*B198/Data!C$502+$M$2*C198/Data!D$502+$N$2*D198/Data!E$502+$O$2*E198/Data!F$502</f>
        <v>9736.325642746286</v>
      </c>
      <c r="I198" s="5">
        <f t="shared" si="3"/>
        <v>263.67435725371433</v>
      </c>
    </row>
    <row r="199" spans="1:9" ht="15">
      <c r="A199">
        <f>Data!A200</f>
        <v>198</v>
      </c>
      <c r="B199" s="4">
        <f>'Data with Vol Ests'!D$502*('Data with Vol Ests'!D199+('Data with Vol Ests'!D200-'Data with Vol Ests'!D199)*('Data with Vol Ests'!G$503/'Data with Vol Ests'!G200))/'Data with Vol Ests'!D199</f>
        <v>11505.3270558669</v>
      </c>
      <c r="C199" s="4">
        <f>'Data with Vol Ests'!I$502*('Data with Vol Ests'!I199+('Data with Vol Ests'!I200-'Data with Vol Ests'!I199)*('Data with Vol Ests'!L$503/'Data with Vol Ests'!L200))/'Data with Vol Ests'!I199</f>
        <v>5334.790863225734</v>
      </c>
      <c r="D199" s="4">
        <f>'Data with Vol Ests'!N$502*('Data with Vol Ests'!N199+('Data with Vol Ests'!N200-'Data with Vol Ests'!N199)*('Data with Vol Ests'!Q$503/'Data with Vol Ests'!Q200))/'Data with Vol Ests'!N199</f>
        <v>4317.786608265133</v>
      </c>
      <c r="E199" s="4">
        <f>'Data with Vol Ests'!S$502*('Data with Vol Ests'!S199+('Data with Vol Ests'!S200-'Data with Vol Ests'!S199)*('Data with Vol Ests'!V$503/'Data with Vol Ests'!V200))/'Data with Vol Ests'!S199</f>
        <v>11959.968912552782</v>
      </c>
      <c r="G199" s="5">
        <f>$L$2*B199/Data!C$502+$M$2*C199/Data!D$502+$N$2*D199/Data!E$502+$O$2*E199/Data!F$502</f>
        <v>10268.690115846828</v>
      </c>
      <c r="I199" s="5">
        <f t="shared" si="3"/>
        <v>-268.6901158468281</v>
      </c>
    </row>
    <row r="200" spans="1:9" ht="15">
      <c r="A200">
        <f>Data!A201</f>
        <v>199</v>
      </c>
      <c r="B200" s="4">
        <f>'Data with Vol Ests'!D$502*('Data with Vol Ests'!D200+('Data with Vol Ests'!D201-'Data with Vol Ests'!D200)*('Data with Vol Ests'!G$503/'Data with Vol Ests'!G201))/'Data with Vol Ests'!D200</f>
        <v>11189.194716839751</v>
      </c>
      <c r="C200" s="4">
        <f>'Data with Vol Ests'!I$502*('Data with Vol Ests'!I200+('Data with Vol Ests'!I201-'Data with Vol Ests'!I200)*('Data with Vol Ests'!L$503/'Data with Vol Ests'!L201))/'Data with Vol Ests'!I200</f>
        <v>5514.400789859015</v>
      </c>
      <c r="D200" s="4">
        <f>'Data with Vol Ests'!N$502*('Data with Vol Ests'!N200+('Data with Vol Ests'!N201-'Data with Vol Ests'!N200)*('Data with Vol Ests'!Q$503/'Data with Vol Ests'!Q201))/'Data with Vol Ests'!N200</f>
        <v>4513.828150272191</v>
      </c>
      <c r="E200" s="4">
        <f>'Data with Vol Ests'!S$502*('Data with Vol Ests'!S200+('Data with Vol Ests'!S201-'Data with Vol Ests'!S200)*('Data with Vol Ests'!V$503/'Data with Vol Ests'!V201))/'Data with Vol Ests'!S200</f>
        <v>12193.51209200715</v>
      </c>
      <c r="G200" s="5">
        <f>$L$2*B200/Data!C$502+$M$2*C200/Data!D$502+$N$2*D200/Data!E$502+$O$2*E200/Data!F$502</f>
        <v>10342.92709829796</v>
      </c>
      <c r="I200" s="5">
        <f t="shared" si="3"/>
        <v>-342.9270982979597</v>
      </c>
    </row>
    <row r="201" spans="1:9" ht="15">
      <c r="A201">
        <f>Data!A202</f>
        <v>200</v>
      </c>
      <c r="B201" s="4">
        <f>'Data with Vol Ests'!D$502*('Data with Vol Ests'!D201+('Data with Vol Ests'!D202-'Data with Vol Ests'!D201)*('Data with Vol Ests'!G$503/'Data with Vol Ests'!G202))/'Data with Vol Ests'!D201</f>
        <v>11224.98146091881</v>
      </c>
      <c r="C201" s="4">
        <f>'Data with Vol Ests'!I$502*('Data with Vol Ests'!I201+('Data with Vol Ests'!I202-'Data with Vol Ests'!I201)*('Data with Vol Ests'!L$503/'Data with Vol Ests'!L202))/'Data with Vol Ests'!I201</f>
        <v>5458.616859083351</v>
      </c>
      <c r="D201" s="4">
        <f>'Data with Vol Ests'!N$502*('Data with Vol Ests'!N201+('Data with Vol Ests'!N202-'Data with Vol Ests'!N201)*('Data with Vol Ests'!Q$503/'Data with Vol Ests'!Q202))/'Data with Vol Ests'!N201</f>
        <v>4356.215545021978</v>
      </c>
      <c r="E201" s="4">
        <f>'Data with Vol Ests'!S$502*('Data with Vol Ests'!S201+('Data with Vol Ests'!S202-'Data with Vol Ests'!S201)*('Data with Vol Ests'!V$503/'Data with Vol Ests'!V202))/'Data with Vol Ests'!S201</f>
        <v>12228.419987562671</v>
      </c>
      <c r="G201" s="5">
        <f>$L$2*B201/Data!C$502+$M$2*C201/Data!D$502+$N$2*D201/Data!E$502+$O$2*E201/Data!F$502</f>
        <v>10292.238833795147</v>
      </c>
      <c r="I201" s="5">
        <f t="shared" si="3"/>
        <v>-292.238833795147</v>
      </c>
    </row>
    <row r="202" spans="1:9" ht="15">
      <c r="A202">
        <f>Data!A203</f>
        <v>201</v>
      </c>
      <c r="B202" s="4">
        <f>'Data with Vol Ests'!D$502*('Data with Vol Ests'!D202+('Data with Vol Ests'!D203-'Data with Vol Ests'!D202)*('Data with Vol Ests'!G$503/'Data with Vol Ests'!G203))/'Data with Vol Ests'!D202</f>
        <v>10959.186868786232</v>
      </c>
      <c r="C202" s="4">
        <f>'Data with Vol Ests'!I$502*('Data with Vol Ests'!I202+('Data with Vol Ests'!I203-'Data with Vol Ests'!I202)*('Data with Vol Ests'!L$503/'Data with Vol Ests'!L203))/'Data with Vol Ests'!I202</f>
        <v>5111.217921542043</v>
      </c>
      <c r="D202" s="4">
        <f>'Data with Vol Ests'!N$502*('Data with Vol Ests'!N202+('Data with Vol Ests'!N203-'Data with Vol Ests'!N202)*('Data with Vol Ests'!Q$503/'Data with Vol Ests'!Q203))/'Data with Vol Ests'!N202</f>
        <v>4186.843382161833</v>
      </c>
      <c r="E202" s="4">
        <f>'Data with Vol Ests'!S$502*('Data with Vol Ests'!S202+('Data with Vol Ests'!S203-'Data with Vol Ests'!S202)*('Data with Vol Ests'!V$503/'Data with Vol Ests'!V203))/'Data with Vol Ests'!S202</f>
        <v>12311.473612387786</v>
      </c>
      <c r="G202" s="5">
        <f>$L$2*B202/Data!C$502+$M$2*C202/Data!D$502+$N$2*D202/Data!E$502+$O$2*E202/Data!F$502</f>
        <v>9969.005363180957</v>
      </c>
      <c r="I202" s="5">
        <f t="shared" si="3"/>
        <v>30.99463681904308</v>
      </c>
    </row>
    <row r="203" spans="1:9" ht="15">
      <c r="A203">
        <f>Data!A204</f>
        <v>202</v>
      </c>
      <c r="B203" s="4">
        <f>'Data with Vol Ests'!D$502*('Data with Vol Ests'!D203+('Data with Vol Ests'!D204-'Data with Vol Ests'!D203)*('Data with Vol Ests'!G$503/'Data with Vol Ests'!G204))/'Data with Vol Ests'!D203</f>
        <v>11076.961641517706</v>
      </c>
      <c r="C203" s="4">
        <f>'Data with Vol Ests'!I$502*('Data with Vol Ests'!I203+('Data with Vol Ests'!I204-'Data with Vol Ests'!I203)*('Data with Vol Ests'!L$503/'Data with Vol Ests'!L204))/'Data with Vol Ests'!I203</f>
        <v>5034.721214998692</v>
      </c>
      <c r="D203" s="4">
        <f>'Data with Vol Ests'!N$502*('Data with Vol Ests'!N203+('Data with Vol Ests'!N204-'Data with Vol Ests'!N203)*('Data with Vol Ests'!Q$503/'Data with Vol Ests'!Q204))/'Data with Vol Ests'!N203</f>
        <v>4191.620815492062</v>
      </c>
      <c r="E203" s="4">
        <f>'Data with Vol Ests'!S$502*('Data with Vol Ests'!S203+('Data with Vol Ests'!S204-'Data with Vol Ests'!S203)*('Data with Vol Ests'!V$503/'Data with Vol Ests'!V204))/'Data with Vol Ests'!S203</f>
        <v>12030.007255437316</v>
      </c>
      <c r="G203" s="5">
        <f>$L$2*B203/Data!C$502+$M$2*C203/Data!D$502+$N$2*D203/Data!E$502+$O$2*E203/Data!F$502</f>
        <v>9921.83336928924</v>
      </c>
      <c r="I203" s="5">
        <f t="shared" si="3"/>
        <v>78.16663071076073</v>
      </c>
    </row>
    <row r="204" spans="1:9" ht="15">
      <c r="A204">
        <f>Data!A205</f>
        <v>203</v>
      </c>
      <c r="B204" s="4">
        <f>'Data with Vol Ests'!D$502*('Data with Vol Ests'!D204+('Data with Vol Ests'!D205-'Data with Vol Ests'!D204)*('Data with Vol Ests'!G$503/'Data with Vol Ests'!G205))/'Data with Vol Ests'!D204</f>
        <v>10654.84455098652</v>
      </c>
      <c r="C204" s="4">
        <f>'Data with Vol Ests'!I$502*('Data with Vol Ests'!I204+('Data with Vol Ests'!I205-'Data with Vol Ests'!I204)*('Data with Vol Ests'!L$503/'Data with Vol Ests'!L205))/'Data with Vol Ests'!I204</f>
        <v>5194.247190200643</v>
      </c>
      <c r="D204" s="4">
        <f>'Data with Vol Ests'!N$502*('Data with Vol Ests'!N204+('Data with Vol Ests'!N205-'Data with Vol Ests'!N204)*('Data with Vol Ests'!Q$503/'Data with Vol Ests'!Q205))/'Data with Vol Ests'!N204</f>
        <v>4277.504203087888</v>
      </c>
      <c r="E204" s="4">
        <f>'Data with Vol Ests'!S$502*('Data with Vol Ests'!S204+('Data with Vol Ests'!S205-'Data with Vol Ests'!S204)*('Data with Vol Ests'!V$503/'Data with Vol Ests'!V205))/'Data with Vol Ests'!S204</f>
        <v>12089.053550514634</v>
      </c>
      <c r="G204" s="5">
        <f>$L$2*B204/Data!C$502+$M$2*C204/Data!D$502+$N$2*D204/Data!E$502+$O$2*E204/Data!F$502</f>
        <v>9890.88522598255</v>
      </c>
      <c r="I204" s="5">
        <f t="shared" si="3"/>
        <v>109.11477401744924</v>
      </c>
    </row>
    <row r="205" spans="1:9" ht="15">
      <c r="A205">
        <f>Data!A206</f>
        <v>204</v>
      </c>
      <c r="B205" s="4">
        <f>'Data with Vol Ests'!D$502*('Data with Vol Ests'!D205+('Data with Vol Ests'!D206-'Data with Vol Ests'!D205)*('Data with Vol Ests'!G$503/'Data with Vol Ests'!G206))/'Data with Vol Ests'!D205</f>
        <v>11160.168663092365</v>
      </c>
      <c r="C205" s="4">
        <f>'Data with Vol Ests'!I$502*('Data with Vol Ests'!I205+('Data with Vol Ests'!I206-'Data with Vol Ests'!I205)*('Data with Vol Ests'!L$503/'Data with Vol Ests'!L206))/'Data with Vol Ests'!I205</f>
        <v>5028.828918146723</v>
      </c>
      <c r="D205" s="4">
        <f>'Data with Vol Ests'!N$502*('Data with Vol Ests'!N205+('Data with Vol Ests'!N206-'Data with Vol Ests'!N205)*('Data with Vol Ests'!Q$503/'Data with Vol Ests'!Q206))/'Data with Vol Ests'!N205</f>
        <v>4074.566653589804</v>
      </c>
      <c r="E205" s="4">
        <f>'Data with Vol Ests'!S$502*('Data with Vol Ests'!S205+('Data with Vol Ests'!S206-'Data with Vol Ests'!S205)*('Data with Vol Ests'!V$503/'Data with Vol Ests'!V206))/'Data with Vol Ests'!S205</f>
        <v>12056.88484348705</v>
      </c>
      <c r="G205" s="5">
        <f>$L$2*B205/Data!C$502+$M$2*C205/Data!D$502+$N$2*D205/Data!E$502+$O$2*E205/Data!F$502</f>
        <v>9925.412444365946</v>
      </c>
      <c r="I205" s="5">
        <f t="shared" si="3"/>
        <v>74.5875556340543</v>
      </c>
    </row>
    <row r="206" spans="1:9" ht="15">
      <c r="A206">
        <f>Data!A207</f>
        <v>205</v>
      </c>
      <c r="B206" s="4">
        <f>'Data with Vol Ests'!D$502*('Data with Vol Ests'!D206+('Data with Vol Ests'!D207-'Data with Vol Ests'!D206)*('Data with Vol Ests'!G$503/'Data with Vol Ests'!G207))/'Data with Vol Ests'!D206</f>
        <v>10560.257678859747</v>
      </c>
      <c r="C206" s="4">
        <f>'Data with Vol Ests'!I$502*('Data with Vol Ests'!I206+('Data with Vol Ests'!I207-'Data with Vol Ests'!I206)*('Data with Vol Ests'!L$503/'Data with Vol Ests'!L207))/'Data with Vol Ests'!I206</f>
        <v>5106.561096978619</v>
      </c>
      <c r="D206" s="4">
        <f>'Data with Vol Ests'!N$502*('Data with Vol Ests'!N206+('Data with Vol Ests'!N207-'Data with Vol Ests'!N206)*('Data with Vol Ests'!Q$503/'Data with Vol Ests'!Q207))/'Data with Vol Ests'!N206</f>
        <v>4211.178699498937</v>
      </c>
      <c r="E206" s="4">
        <f>'Data with Vol Ests'!S$502*('Data with Vol Ests'!S206+('Data with Vol Ests'!S207-'Data with Vol Ests'!S206)*('Data with Vol Ests'!V$503/'Data with Vol Ests'!V207))/'Data with Vol Ests'!S206</f>
        <v>11913.0412276829</v>
      </c>
      <c r="G206" s="5">
        <f>$L$2*B206/Data!C$502+$M$2*C206/Data!D$502+$N$2*D206/Data!E$502+$O$2*E206/Data!F$502</f>
        <v>9760.930452551771</v>
      </c>
      <c r="I206" s="5">
        <f t="shared" si="3"/>
        <v>239.06954744822906</v>
      </c>
    </row>
    <row r="207" spans="1:9" ht="15">
      <c r="A207">
        <f>Data!A208</f>
        <v>206</v>
      </c>
      <c r="B207" s="4">
        <f>'Data with Vol Ests'!D$502*('Data with Vol Ests'!D207+('Data with Vol Ests'!D208-'Data with Vol Ests'!D207)*('Data with Vol Ests'!G$503/'Data with Vol Ests'!G208))/'Data with Vol Ests'!D207</f>
        <v>11002.822731835633</v>
      </c>
      <c r="C207" s="4">
        <f>'Data with Vol Ests'!I$502*('Data with Vol Ests'!I207+('Data with Vol Ests'!I208-'Data with Vol Ests'!I207)*('Data with Vol Ests'!L$503/'Data with Vol Ests'!L208))/'Data with Vol Ests'!I207</f>
        <v>5265.044397488052</v>
      </c>
      <c r="D207" s="4">
        <f>'Data with Vol Ests'!N$502*('Data with Vol Ests'!N207+('Data with Vol Ests'!N208-'Data with Vol Ests'!N207)*('Data with Vol Ests'!Q$503/'Data with Vol Ests'!Q208))/'Data with Vol Ests'!N207</f>
        <v>4176.489858301717</v>
      </c>
      <c r="E207" s="4">
        <f>'Data with Vol Ests'!S$502*('Data with Vol Ests'!S207+('Data with Vol Ests'!S208-'Data with Vol Ests'!S207)*('Data with Vol Ests'!V$503/'Data with Vol Ests'!V208))/'Data with Vol Ests'!S207</f>
        <v>11818.131466756095</v>
      </c>
      <c r="G207" s="5">
        <f>$L$2*B207/Data!C$502+$M$2*C207/Data!D$502+$N$2*D207/Data!E$502+$O$2*E207/Data!F$502</f>
        <v>9989.010004014695</v>
      </c>
      <c r="I207" s="5">
        <f t="shared" si="3"/>
        <v>10.989995985304631</v>
      </c>
    </row>
    <row r="208" spans="1:9" ht="15">
      <c r="A208">
        <f>Data!A209</f>
        <v>207</v>
      </c>
      <c r="B208" s="4">
        <f>'Data with Vol Ests'!D$502*('Data with Vol Ests'!D208+('Data with Vol Ests'!D209-'Data with Vol Ests'!D208)*('Data with Vol Ests'!G$503/'Data with Vol Ests'!G209))/'Data with Vol Ests'!D208</f>
        <v>10987.268260867491</v>
      </c>
      <c r="C208" s="4">
        <f>'Data with Vol Ests'!I$502*('Data with Vol Ests'!I208+('Data with Vol Ests'!I209-'Data with Vol Ests'!I208)*('Data with Vol Ests'!L$503/'Data with Vol Ests'!L209))/'Data with Vol Ests'!I208</f>
        <v>5100.657017532655</v>
      </c>
      <c r="D208" s="4">
        <f>'Data with Vol Ests'!N$502*('Data with Vol Ests'!N208+('Data with Vol Ests'!N209-'Data with Vol Ests'!N208)*('Data with Vol Ests'!Q$503/'Data with Vol Ests'!Q209))/'Data with Vol Ests'!N208</f>
        <v>4101.108389336408</v>
      </c>
      <c r="E208" s="4">
        <f>'Data with Vol Ests'!S$502*('Data with Vol Ests'!S208+('Data with Vol Ests'!S209-'Data with Vol Ests'!S208)*('Data with Vol Ests'!V$503/'Data with Vol Ests'!V209))/'Data with Vol Ests'!S208</f>
        <v>11966.029680158359</v>
      </c>
      <c r="G208" s="5">
        <f>$L$2*B208/Data!C$502+$M$2*C208/Data!D$502+$N$2*D208/Data!E$502+$O$2*E208/Data!F$502</f>
        <v>9895.273702237822</v>
      </c>
      <c r="I208" s="5">
        <f t="shared" si="3"/>
        <v>104.72629776217764</v>
      </c>
    </row>
    <row r="209" spans="1:9" ht="15">
      <c r="A209">
        <f>Data!A210</f>
        <v>208</v>
      </c>
      <c r="B209" s="4">
        <f>'Data with Vol Ests'!D$502*('Data with Vol Ests'!D209+('Data with Vol Ests'!D210-'Data with Vol Ests'!D209)*('Data with Vol Ests'!G$503/'Data with Vol Ests'!G210))/'Data with Vol Ests'!D209</f>
        <v>11246.764830798451</v>
      </c>
      <c r="C209" s="4">
        <f>'Data with Vol Ests'!I$502*('Data with Vol Ests'!I209+('Data with Vol Ests'!I210-'Data with Vol Ests'!I209)*('Data with Vol Ests'!L$503/'Data with Vol Ests'!L210))/'Data with Vol Ests'!I209</f>
        <v>5089.6074115950805</v>
      </c>
      <c r="D209" s="4">
        <f>'Data with Vol Ests'!N$502*('Data with Vol Ests'!N209+('Data with Vol Ests'!N210-'Data with Vol Ests'!N209)*('Data with Vol Ests'!Q$503/'Data with Vol Ests'!Q210))/'Data with Vol Ests'!N209</f>
        <v>4196.866332407742</v>
      </c>
      <c r="E209" s="4">
        <f>'Data with Vol Ests'!S$502*('Data with Vol Ests'!S209+('Data with Vol Ests'!S210-'Data with Vol Ests'!S209)*('Data with Vol Ests'!V$503/'Data with Vol Ests'!V210))/'Data with Vol Ests'!S209</f>
        <v>11582.563642338193</v>
      </c>
      <c r="G209" s="5">
        <f>$L$2*B209/Data!C$502+$M$2*C209/Data!D$502+$N$2*D209/Data!E$502+$O$2*E209/Data!F$502</f>
        <v>9941.847427560539</v>
      </c>
      <c r="I209" s="5">
        <f t="shared" si="3"/>
        <v>58.15257243946144</v>
      </c>
    </row>
    <row r="210" spans="1:9" ht="15">
      <c r="A210">
        <f>Data!A211</f>
        <v>209</v>
      </c>
      <c r="B210" s="4">
        <f>'Data with Vol Ests'!D$502*('Data with Vol Ests'!D210+('Data with Vol Ests'!D211-'Data with Vol Ests'!D210)*('Data with Vol Ests'!G$503/'Data with Vol Ests'!G211))/'Data with Vol Ests'!D210</f>
        <v>11008.499924572196</v>
      </c>
      <c r="C210" s="4">
        <f>'Data with Vol Ests'!I$502*('Data with Vol Ests'!I210+('Data with Vol Ests'!I211-'Data with Vol Ests'!I210)*('Data with Vol Ests'!L$503/'Data with Vol Ests'!L211))/'Data with Vol Ests'!I210</f>
        <v>5348.106501728733</v>
      </c>
      <c r="D210" s="4">
        <f>'Data with Vol Ests'!N$502*('Data with Vol Ests'!N210+('Data with Vol Ests'!N211-'Data with Vol Ests'!N210)*('Data with Vol Ests'!Q$503/'Data with Vol Ests'!Q211))/'Data with Vol Ests'!N210</f>
        <v>4397.615064268998</v>
      </c>
      <c r="E210" s="4">
        <f>'Data with Vol Ests'!S$502*('Data with Vol Ests'!S210+('Data with Vol Ests'!S211-'Data with Vol Ests'!S210)*('Data with Vol Ests'!V$503/'Data with Vol Ests'!V211))/'Data with Vol Ests'!S210</f>
        <v>12161.320678755044</v>
      </c>
      <c r="G210" s="5">
        <f>$L$2*B210/Data!C$502+$M$2*C210/Data!D$502+$N$2*D210/Data!E$502+$O$2*E210/Data!F$502</f>
        <v>10148.500421614859</v>
      </c>
      <c r="I210" s="5">
        <f t="shared" si="3"/>
        <v>-148.50042161485908</v>
      </c>
    </row>
    <row r="211" spans="1:9" ht="15">
      <c r="A211">
        <f>Data!A212</f>
        <v>210</v>
      </c>
      <c r="B211" s="4">
        <f>'Data with Vol Ests'!D$502*('Data with Vol Ests'!D211+('Data with Vol Ests'!D212-'Data with Vol Ests'!D211)*('Data with Vol Ests'!G$503/'Data with Vol Ests'!G212))/'Data with Vol Ests'!D211</f>
        <v>10986.994100216423</v>
      </c>
      <c r="C211" s="4">
        <f>'Data with Vol Ests'!I$502*('Data with Vol Ests'!I211+('Data with Vol Ests'!I212-'Data with Vol Ests'!I211)*('Data with Vol Ests'!L$503/'Data with Vol Ests'!L212))/'Data with Vol Ests'!I211</f>
        <v>5322.846405771209</v>
      </c>
      <c r="D211" s="4">
        <f>'Data with Vol Ests'!N$502*('Data with Vol Ests'!N211+('Data with Vol Ests'!N212-'Data with Vol Ests'!N211)*('Data with Vol Ests'!Q$503/'Data with Vol Ests'!Q212))/'Data with Vol Ests'!N211</f>
        <v>4350.828024605992</v>
      </c>
      <c r="E211" s="4">
        <f>'Data with Vol Ests'!S$502*('Data with Vol Ests'!S211+('Data with Vol Ests'!S212-'Data with Vol Ests'!S211)*('Data with Vol Ests'!V$503/'Data with Vol Ests'!V212))/'Data with Vol Ests'!S211</f>
        <v>12396.067436426945</v>
      </c>
      <c r="G211" s="5">
        <f>$L$2*B211/Data!C$502+$M$2*C211/Data!D$502+$N$2*D211/Data!E$502+$O$2*E211/Data!F$502</f>
        <v>10154.14829646013</v>
      </c>
      <c r="I211" s="5">
        <f t="shared" si="3"/>
        <v>-154.14829646012913</v>
      </c>
    </row>
    <row r="212" spans="1:9" ht="15">
      <c r="A212">
        <f>Data!A213</f>
        <v>211</v>
      </c>
      <c r="B212" s="4">
        <f>'Data with Vol Ests'!D$502*('Data with Vol Ests'!D212+('Data with Vol Ests'!D213-'Data with Vol Ests'!D212)*('Data with Vol Ests'!G$503/'Data with Vol Ests'!G213))/'Data with Vol Ests'!D212</f>
        <v>11357.932193527058</v>
      </c>
      <c r="C212" s="4">
        <f>'Data with Vol Ests'!I$502*('Data with Vol Ests'!I212+('Data with Vol Ests'!I213-'Data with Vol Ests'!I212)*('Data with Vol Ests'!L$503/'Data with Vol Ests'!L213))/'Data with Vol Ests'!I212</f>
        <v>5137.249069497208</v>
      </c>
      <c r="D212" s="4">
        <f>'Data with Vol Ests'!N$502*('Data with Vol Ests'!N212+('Data with Vol Ests'!N213-'Data with Vol Ests'!N212)*('Data with Vol Ests'!Q$503/'Data with Vol Ests'!Q213))/'Data with Vol Ests'!N212</f>
        <v>4155.944790600993</v>
      </c>
      <c r="E212" s="4">
        <f>'Data with Vol Ests'!S$502*('Data with Vol Ests'!S212+('Data with Vol Ests'!S213-'Data with Vol Ests'!S212)*('Data with Vol Ests'!V$503/'Data with Vol Ests'!V213))/'Data with Vol Ests'!S212</f>
        <v>12020.696780892911</v>
      </c>
      <c r="G212" s="5">
        <f>$L$2*B212/Data!C$502+$M$2*C212/Data!D$502+$N$2*D212/Data!E$502+$O$2*E212/Data!F$502</f>
        <v>10072.993504595355</v>
      </c>
      <c r="I212" s="5">
        <f t="shared" si="3"/>
        <v>-72.99350459535526</v>
      </c>
    </row>
    <row r="213" spans="1:9" ht="15">
      <c r="A213">
        <f>Data!A214</f>
        <v>212</v>
      </c>
      <c r="B213" s="4">
        <f>'Data with Vol Ests'!D$502*('Data with Vol Ests'!D213+('Data with Vol Ests'!D214-'Data with Vol Ests'!D213)*('Data with Vol Ests'!G$503/'Data with Vol Ests'!G214))/'Data with Vol Ests'!D213</f>
        <v>11128.9635983821</v>
      </c>
      <c r="C213" s="4">
        <f>'Data with Vol Ests'!I$502*('Data with Vol Ests'!I213+('Data with Vol Ests'!I214-'Data with Vol Ests'!I213)*('Data with Vol Ests'!L$503/'Data with Vol Ests'!L214))/'Data with Vol Ests'!I213</f>
        <v>5371.886701676623</v>
      </c>
      <c r="D213" s="4">
        <f>'Data with Vol Ests'!N$502*('Data with Vol Ests'!N213+('Data with Vol Ests'!N214-'Data with Vol Ests'!N213)*('Data with Vol Ests'!Q$503/'Data with Vol Ests'!Q214))/'Data with Vol Ests'!N213</f>
        <v>4338.2527237566155</v>
      </c>
      <c r="E213" s="4">
        <f>'Data with Vol Ests'!S$502*('Data with Vol Ests'!S213+('Data with Vol Ests'!S214-'Data with Vol Ests'!S213)*('Data with Vol Ests'!V$503/'Data with Vol Ests'!V214))/'Data with Vol Ests'!S213</f>
        <v>12013.15142177016</v>
      </c>
      <c r="G213" s="5">
        <f>$L$2*B213/Data!C$502+$M$2*C213/Data!D$502+$N$2*D213/Data!E$502+$O$2*E213/Data!F$502</f>
        <v>10167.21929968561</v>
      </c>
      <c r="I213" s="5">
        <f t="shared" si="3"/>
        <v>-167.21929968561017</v>
      </c>
    </row>
    <row r="214" spans="1:9" ht="15">
      <c r="A214">
        <f>Data!A215</f>
        <v>213</v>
      </c>
      <c r="B214" s="4">
        <f>'Data with Vol Ests'!D$502*('Data with Vol Ests'!D214+('Data with Vol Ests'!D215-'Data with Vol Ests'!D214)*('Data with Vol Ests'!G$503/'Data with Vol Ests'!G215))/'Data with Vol Ests'!D214</f>
        <v>10992.160111673007</v>
      </c>
      <c r="C214" s="4">
        <f>'Data with Vol Ests'!I$502*('Data with Vol Ests'!I214+('Data with Vol Ests'!I215-'Data with Vol Ests'!I214)*('Data with Vol Ests'!L$503/'Data with Vol Ests'!L215))/'Data with Vol Ests'!I214</f>
        <v>5180.910632173514</v>
      </c>
      <c r="D214" s="4">
        <f>'Data with Vol Ests'!N$502*('Data with Vol Ests'!N214+('Data with Vol Ests'!N215-'Data with Vol Ests'!N214)*('Data with Vol Ests'!Q$503/'Data with Vol Ests'!Q215))/'Data with Vol Ests'!N214</f>
        <v>4200.03447152684</v>
      </c>
      <c r="E214" s="4">
        <f>'Data with Vol Ests'!S$502*('Data with Vol Ests'!S214+('Data with Vol Ests'!S215-'Data with Vol Ests'!S214)*('Data with Vol Ests'!V$503/'Data with Vol Ests'!V215))/'Data with Vol Ests'!S214</f>
        <v>12142.292522299167</v>
      </c>
      <c r="G214" s="5">
        <f>$L$2*B214/Data!C$502+$M$2*C214/Data!D$502+$N$2*D214/Data!E$502+$O$2*E214/Data!F$502</f>
        <v>9996.141479948214</v>
      </c>
      <c r="I214" s="5">
        <f t="shared" si="3"/>
        <v>3.8585200517863996</v>
      </c>
    </row>
    <row r="215" spans="1:9" ht="15">
      <c r="A215">
        <f>Data!A216</f>
        <v>214</v>
      </c>
      <c r="B215" s="4">
        <f>'Data with Vol Ests'!D$502*('Data with Vol Ests'!D215+('Data with Vol Ests'!D216-'Data with Vol Ests'!D215)*('Data with Vol Ests'!G$503/'Data with Vol Ests'!G216))/'Data with Vol Ests'!D215</f>
        <v>11145.461374404875</v>
      </c>
      <c r="C215" s="4">
        <f>'Data with Vol Ests'!I$502*('Data with Vol Ests'!I215+('Data with Vol Ests'!I216-'Data with Vol Ests'!I215)*('Data with Vol Ests'!L$503/'Data with Vol Ests'!L216))/'Data with Vol Ests'!I215</f>
        <v>5395.124849525165</v>
      </c>
      <c r="D215" s="4">
        <f>'Data with Vol Ests'!N$502*('Data with Vol Ests'!N215+('Data with Vol Ests'!N216-'Data with Vol Ests'!N215)*('Data with Vol Ests'!Q$503/'Data with Vol Ests'!Q216))/'Data with Vol Ests'!N215</f>
        <v>4342.450689861586</v>
      </c>
      <c r="E215" s="4">
        <f>'Data with Vol Ests'!S$502*('Data with Vol Ests'!S215+('Data with Vol Ests'!S216-'Data with Vol Ests'!S215)*('Data with Vol Ests'!V$503/'Data with Vol Ests'!V216))/'Data with Vol Ests'!S215</f>
        <v>11851.15950176733</v>
      </c>
      <c r="G215" s="5">
        <f>$L$2*B215/Data!C$502+$M$2*C215/Data!D$502+$N$2*D215/Data!E$502+$O$2*E215/Data!F$502</f>
        <v>10160.630053163977</v>
      </c>
      <c r="I215" s="5">
        <f t="shared" si="3"/>
        <v>-160.6300531639772</v>
      </c>
    </row>
    <row r="216" spans="1:9" ht="15">
      <c r="A216">
        <f>Data!A217</f>
        <v>215</v>
      </c>
      <c r="B216" s="4">
        <f>'Data with Vol Ests'!D$502*('Data with Vol Ests'!D216+('Data with Vol Ests'!D217-'Data with Vol Ests'!D216)*('Data with Vol Ests'!G$503/'Data with Vol Ests'!G217))/'Data with Vol Ests'!D216</f>
        <v>11127.145470850603</v>
      </c>
      <c r="C216" s="4">
        <f>'Data with Vol Ests'!I$502*('Data with Vol Ests'!I216+('Data with Vol Ests'!I217-'Data with Vol Ests'!I216)*('Data with Vol Ests'!L$503/'Data with Vol Ests'!L217))/'Data with Vol Ests'!I216</f>
        <v>5276.336864882965</v>
      </c>
      <c r="D216" s="4">
        <f>'Data with Vol Ests'!N$502*('Data with Vol Ests'!N216+('Data with Vol Ests'!N217-'Data with Vol Ests'!N216)*('Data with Vol Ests'!Q$503/'Data with Vol Ests'!Q217))/'Data with Vol Ests'!N216</f>
        <v>4232.076060080583</v>
      </c>
      <c r="E216" s="4">
        <f>'Data with Vol Ests'!S$502*('Data with Vol Ests'!S216+('Data with Vol Ests'!S217-'Data with Vol Ests'!S216)*('Data with Vol Ests'!V$503/'Data with Vol Ests'!V217))/'Data with Vol Ests'!S216</f>
        <v>12245.286759535718</v>
      </c>
      <c r="G216" s="5">
        <f>$L$2*B216/Data!C$502+$M$2*C216/Data!D$502+$N$2*D216/Data!E$502+$O$2*E216/Data!F$502</f>
        <v>10124.951129724863</v>
      </c>
      <c r="I216" s="5">
        <f t="shared" si="3"/>
        <v>-124.95112972486277</v>
      </c>
    </row>
    <row r="217" spans="1:9" ht="15">
      <c r="A217">
        <f>Data!A218</f>
        <v>216</v>
      </c>
      <c r="B217" s="4">
        <f>'Data with Vol Ests'!D$502*('Data with Vol Ests'!D217+('Data with Vol Ests'!D218-'Data with Vol Ests'!D217)*('Data with Vol Ests'!G$503/'Data with Vol Ests'!G218))/'Data with Vol Ests'!D217</f>
        <v>10606.036315525582</v>
      </c>
      <c r="C217" s="4">
        <f>'Data with Vol Ests'!I$502*('Data with Vol Ests'!I217+('Data with Vol Ests'!I218-'Data with Vol Ests'!I217)*('Data with Vol Ests'!L$503/'Data with Vol Ests'!L218))/'Data with Vol Ests'!I217</f>
        <v>4904.291752528553</v>
      </c>
      <c r="D217" s="4">
        <f>'Data with Vol Ests'!N$502*('Data with Vol Ests'!N217+('Data with Vol Ests'!N218-'Data with Vol Ests'!N217)*('Data with Vol Ests'!Q$503/'Data with Vol Ests'!Q218))/'Data with Vol Ests'!N217</f>
        <v>3991.330809307271</v>
      </c>
      <c r="E217" s="4">
        <f>'Data with Vol Ests'!S$502*('Data with Vol Ests'!S217+('Data with Vol Ests'!S218-'Data with Vol Ests'!S217)*('Data with Vol Ests'!V$503/'Data with Vol Ests'!V218))/'Data with Vol Ests'!S217</f>
        <v>11988.277606387037</v>
      </c>
      <c r="G217" s="5">
        <f>$L$2*B217/Data!C$502+$M$2*C217/Data!D$502+$N$2*D217/Data!E$502+$O$2*E217/Data!F$502</f>
        <v>9621.302552594225</v>
      </c>
      <c r="I217" s="5">
        <f t="shared" si="3"/>
        <v>378.69744740577516</v>
      </c>
    </row>
    <row r="218" spans="1:9" ht="15">
      <c r="A218">
        <f>Data!A219</f>
        <v>217</v>
      </c>
      <c r="B218" s="4">
        <f>'Data with Vol Ests'!D$502*('Data with Vol Ests'!D218+('Data with Vol Ests'!D219-'Data with Vol Ests'!D218)*('Data with Vol Ests'!G$503/'Data with Vol Ests'!G219))/'Data with Vol Ests'!D218</f>
        <v>11226.40341638825</v>
      </c>
      <c r="C218" s="4">
        <f>'Data with Vol Ests'!I$502*('Data with Vol Ests'!I218+('Data with Vol Ests'!I219-'Data with Vol Ests'!I218)*('Data with Vol Ests'!L$503/'Data with Vol Ests'!L219))/'Data with Vol Ests'!I218</f>
        <v>5143.795850572532</v>
      </c>
      <c r="D218" s="4">
        <f>'Data with Vol Ests'!N$502*('Data with Vol Ests'!N218+('Data with Vol Ests'!N219-'Data with Vol Ests'!N218)*('Data with Vol Ests'!Q$503/'Data with Vol Ests'!Q219))/'Data with Vol Ests'!N218</f>
        <v>4179.541181157207</v>
      </c>
      <c r="E218" s="4">
        <f>'Data with Vol Ests'!S$502*('Data with Vol Ests'!S218+('Data with Vol Ests'!S219-'Data with Vol Ests'!S218)*('Data with Vol Ests'!V$503/'Data with Vol Ests'!V219))/'Data with Vol Ests'!S218</f>
        <v>11595.582510298515</v>
      </c>
      <c r="G218" s="5">
        <f>$L$2*B218/Data!C$502+$M$2*C218/Data!D$502+$N$2*D218/Data!E$502+$O$2*E218/Data!F$502</f>
        <v>9963.808462968893</v>
      </c>
      <c r="I218" s="5">
        <f t="shared" si="3"/>
        <v>36.191537031107146</v>
      </c>
    </row>
    <row r="219" spans="1:9" ht="15">
      <c r="A219">
        <f>Data!A220</f>
        <v>218</v>
      </c>
      <c r="B219" s="4">
        <f>'Data with Vol Ests'!D$502*('Data with Vol Ests'!D219+('Data with Vol Ests'!D220-'Data with Vol Ests'!D219)*('Data with Vol Ests'!G$503/'Data with Vol Ests'!G220))/'Data with Vol Ests'!D219</f>
        <v>11785.843717268039</v>
      </c>
      <c r="C219" s="4">
        <f>'Data with Vol Ests'!I$502*('Data with Vol Ests'!I219+('Data with Vol Ests'!I220-'Data with Vol Ests'!I219)*('Data with Vol Ests'!L$503/'Data with Vol Ests'!L220))/'Data with Vol Ests'!I219</f>
        <v>5483.476258677059</v>
      </c>
      <c r="D219" s="4">
        <f>'Data with Vol Ests'!N$502*('Data with Vol Ests'!N219+('Data with Vol Ests'!N220-'Data with Vol Ests'!N219)*('Data with Vol Ests'!Q$503/'Data with Vol Ests'!Q220))/'Data with Vol Ests'!N219</f>
        <v>4500.59676980018</v>
      </c>
      <c r="E219" s="4">
        <f>'Data with Vol Ests'!S$502*('Data with Vol Ests'!S219+('Data with Vol Ests'!S220-'Data with Vol Ests'!S219)*('Data with Vol Ests'!V$503/'Data with Vol Ests'!V220))/'Data with Vol Ests'!S219</f>
        <v>11879.873048032945</v>
      </c>
      <c r="G219" s="5">
        <f>$L$2*B219/Data!C$502+$M$2*C219/Data!D$502+$N$2*D219/Data!E$502+$O$2*E219/Data!F$502</f>
        <v>10486.229666708987</v>
      </c>
      <c r="I219" s="5">
        <f t="shared" si="3"/>
        <v>-486.22966670898677</v>
      </c>
    </row>
    <row r="220" spans="1:9" ht="15">
      <c r="A220">
        <f>Data!A221</f>
        <v>219</v>
      </c>
      <c r="B220" s="4">
        <f>'Data with Vol Ests'!D$502*('Data with Vol Ests'!D220+('Data with Vol Ests'!D221-'Data with Vol Ests'!D220)*('Data with Vol Ests'!G$503/'Data with Vol Ests'!G221))/'Data with Vol Ests'!D220</f>
        <v>11118.73228671696</v>
      </c>
      <c r="C220" s="4">
        <f>'Data with Vol Ests'!I$502*('Data with Vol Ests'!I220+('Data with Vol Ests'!I221-'Data with Vol Ests'!I220)*('Data with Vol Ests'!L$503/'Data with Vol Ests'!L221))/'Data with Vol Ests'!I220</f>
        <v>5257.740624180489</v>
      </c>
      <c r="D220" s="4">
        <f>'Data with Vol Ests'!N$502*('Data with Vol Ests'!N220+('Data with Vol Ests'!N221-'Data with Vol Ests'!N220)*('Data with Vol Ests'!Q$503/'Data with Vol Ests'!Q221))/'Data with Vol Ests'!N220</f>
        <v>4262.4073360979</v>
      </c>
      <c r="E220" s="4">
        <f>'Data with Vol Ests'!S$502*('Data with Vol Ests'!S220+('Data with Vol Ests'!S221-'Data with Vol Ests'!S220)*('Data with Vol Ests'!V$503/'Data with Vol Ests'!V221))/'Data with Vol Ests'!S220</f>
        <v>12513.148396995672</v>
      </c>
      <c r="G220" s="5">
        <f>$L$2*B220/Data!C$502+$M$2*C220/Data!D$502+$N$2*D220/Data!E$502+$O$2*E220/Data!F$502</f>
        <v>10162.958371522167</v>
      </c>
      <c r="I220" s="5">
        <f t="shared" si="3"/>
        <v>-162.958371522167</v>
      </c>
    </row>
    <row r="221" spans="1:9" ht="15">
      <c r="A221">
        <f>Data!A222</f>
        <v>220</v>
      </c>
      <c r="B221" s="4">
        <f>'Data with Vol Ests'!D$502*('Data with Vol Ests'!D221+('Data with Vol Ests'!D222-'Data with Vol Ests'!D221)*('Data with Vol Ests'!G$503/'Data with Vol Ests'!G222))/'Data with Vol Ests'!D221</f>
        <v>11161.733255802677</v>
      </c>
      <c r="C221" s="4">
        <f>'Data with Vol Ests'!I$502*('Data with Vol Ests'!I221+('Data with Vol Ests'!I222-'Data with Vol Ests'!I221)*('Data with Vol Ests'!L$503/'Data with Vol Ests'!L222))/'Data with Vol Ests'!I221</f>
        <v>5008.546894681216</v>
      </c>
      <c r="D221" s="4">
        <f>'Data with Vol Ests'!N$502*('Data with Vol Ests'!N221+('Data with Vol Ests'!N222-'Data with Vol Ests'!N221)*('Data with Vol Ests'!Q$503/'Data with Vol Ests'!Q222))/'Data with Vol Ests'!N221</f>
        <v>4180.867474527677</v>
      </c>
      <c r="E221" s="4">
        <f>'Data with Vol Ests'!S$502*('Data with Vol Ests'!S221+('Data with Vol Ests'!S222-'Data with Vol Ests'!S221)*('Data with Vol Ests'!V$503/'Data with Vol Ests'!V222))/'Data with Vol Ests'!S221</f>
        <v>11967.817004459053</v>
      </c>
      <c r="G221" s="5">
        <f>$L$2*B221/Data!C$502+$M$2*C221/Data!D$502+$N$2*D221/Data!E$502+$O$2*E221/Data!F$502</f>
        <v>9924.584943885526</v>
      </c>
      <c r="I221" s="5">
        <f t="shared" si="3"/>
        <v>75.41505611447428</v>
      </c>
    </row>
    <row r="222" spans="1:9" ht="15">
      <c r="A222">
        <f>Data!A223</f>
        <v>221</v>
      </c>
      <c r="B222" s="4">
        <f>'Data with Vol Ests'!D$502*('Data with Vol Ests'!D222+('Data with Vol Ests'!D223-'Data with Vol Ests'!D222)*('Data with Vol Ests'!G$503/'Data with Vol Ests'!G223))/'Data with Vol Ests'!D222</f>
        <v>10904.375530325722</v>
      </c>
      <c r="C222" s="4">
        <f>'Data with Vol Ests'!I$502*('Data with Vol Ests'!I222+('Data with Vol Ests'!I223-'Data with Vol Ests'!I222)*('Data with Vol Ests'!L$503/'Data with Vol Ests'!L223))/'Data with Vol Ests'!I222</f>
        <v>4897.85806724989</v>
      </c>
      <c r="D222" s="4">
        <f>'Data with Vol Ests'!N$502*('Data with Vol Ests'!N222+('Data with Vol Ests'!N223-'Data with Vol Ests'!N222)*('Data with Vol Ests'!Q$503/'Data with Vol Ests'!Q223))/'Data with Vol Ests'!N222</f>
        <v>3966.196351219596</v>
      </c>
      <c r="E222" s="4">
        <f>'Data with Vol Ests'!S$502*('Data with Vol Ests'!S222+('Data with Vol Ests'!S223-'Data with Vol Ests'!S222)*('Data with Vol Ests'!V$503/'Data with Vol Ests'!V223))/'Data with Vol Ests'!S222</f>
        <v>11634.92902903953</v>
      </c>
      <c r="G222" s="5">
        <f>$L$2*B222/Data!C$502+$M$2*C222/Data!D$502+$N$2*D222/Data!E$502+$O$2*E222/Data!F$502</f>
        <v>9661.052688455695</v>
      </c>
      <c r="I222" s="5">
        <f t="shared" si="3"/>
        <v>338.9473115443052</v>
      </c>
    </row>
    <row r="223" spans="1:9" ht="15">
      <c r="A223">
        <f>Data!A224</f>
        <v>222</v>
      </c>
      <c r="B223" s="4">
        <f>'Data with Vol Ests'!D$502*('Data with Vol Ests'!D223+('Data with Vol Ests'!D224-'Data with Vol Ests'!D223)*('Data with Vol Ests'!G$503/'Data with Vol Ests'!G224))/'Data with Vol Ests'!D223</f>
        <v>11208.438933030471</v>
      </c>
      <c r="C223" s="4">
        <f>'Data with Vol Ests'!I$502*('Data with Vol Ests'!I223+('Data with Vol Ests'!I224-'Data with Vol Ests'!I223)*('Data with Vol Ests'!L$503/'Data with Vol Ests'!L224))/'Data with Vol Ests'!I223</f>
        <v>5420.113784400767</v>
      </c>
      <c r="D223" s="4">
        <f>'Data with Vol Ests'!N$502*('Data with Vol Ests'!N223+('Data with Vol Ests'!N224-'Data with Vol Ests'!N223)*('Data with Vol Ests'!Q$503/'Data with Vol Ests'!Q224))/'Data with Vol Ests'!N223</f>
        <v>4390.033036875846</v>
      </c>
      <c r="E223" s="4">
        <f>'Data with Vol Ests'!S$502*('Data with Vol Ests'!S223+('Data with Vol Ests'!S224-'Data with Vol Ests'!S223)*('Data with Vol Ests'!V$503/'Data with Vol Ests'!V224))/'Data with Vol Ests'!S223</f>
        <v>12187.347041795707</v>
      </c>
      <c r="G223" s="5">
        <f>$L$2*B223/Data!C$502+$M$2*C223/Data!D$502+$N$2*D223/Data!E$502+$O$2*E223/Data!F$502</f>
        <v>10265.168218277924</v>
      </c>
      <c r="I223" s="5">
        <f t="shared" si="3"/>
        <v>-265.1682182779241</v>
      </c>
    </row>
    <row r="224" spans="1:9" ht="15">
      <c r="A224">
        <f>Data!A225</f>
        <v>223</v>
      </c>
      <c r="B224" s="4">
        <f>'Data with Vol Ests'!D$502*('Data with Vol Ests'!D224+('Data with Vol Ests'!D225-'Data with Vol Ests'!D224)*('Data with Vol Ests'!G$503/'Data with Vol Ests'!G225))/'Data with Vol Ests'!D224</f>
        <v>10681.258388096236</v>
      </c>
      <c r="C224" s="4">
        <f>'Data with Vol Ests'!I$502*('Data with Vol Ests'!I224+('Data with Vol Ests'!I225-'Data with Vol Ests'!I224)*('Data with Vol Ests'!L$503/'Data with Vol Ests'!L225))/'Data with Vol Ests'!I224</f>
        <v>5036.218107176405</v>
      </c>
      <c r="D224" s="4">
        <f>'Data with Vol Ests'!N$502*('Data with Vol Ests'!N224+('Data with Vol Ests'!N225-'Data with Vol Ests'!N224)*('Data with Vol Ests'!Q$503/'Data with Vol Ests'!Q225))/'Data with Vol Ests'!N224</f>
        <v>3980.3495628342894</v>
      </c>
      <c r="E224" s="4">
        <f>'Data with Vol Ests'!S$502*('Data with Vol Ests'!S224+('Data with Vol Ests'!S225-'Data with Vol Ests'!S224)*('Data with Vol Ests'!V$503/'Data with Vol Ests'!V225))/'Data with Vol Ests'!S224</f>
        <v>12081.15400146605</v>
      </c>
      <c r="G224" s="5">
        <f>$L$2*B224/Data!C$502+$M$2*C224/Data!D$502+$N$2*D224/Data!E$502+$O$2*E224/Data!F$502</f>
        <v>9737.62956314055</v>
      </c>
      <c r="I224" s="5">
        <f t="shared" si="3"/>
        <v>262.3704368594499</v>
      </c>
    </row>
    <row r="225" spans="1:9" ht="15">
      <c r="A225">
        <f>Data!A226</f>
        <v>224</v>
      </c>
      <c r="B225" s="4">
        <f>'Data with Vol Ests'!D$502*('Data with Vol Ests'!D225+('Data with Vol Ests'!D226-'Data with Vol Ests'!D225)*('Data with Vol Ests'!G$503/'Data with Vol Ests'!G226))/'Data with Vol Ests'!D225</f>
        <v>11229.00450366281</v>
      </c>
      <c r="C225" s="4">
        <f>'Data with Vol Ests'!I$502*('Data with Vol Ests'!I225+('Data with Vol Ests'!I226-'Data with Vol Ests'!I225)*('Data with Vol Ests'!L$503/'Data with Vol Ests'!L226))/'Data with Vol Ests'!I225</f>
        <v>5312.2310767587105</v>
      </c>
      <c r="D225" s="4">
        <f>'Data with Vol Ests'!N$502*('Data with Vol Ests'!N225+('Data with Vol Ests'!N226-'Data with Vol Ests'!N225)*('Data with Vol Ests'!Q$503/'Data with Vol Ests'!Q226))/'Data with Vol Ests'!N225</f>
        <v>4338.190763881743</v>
      </c>
      <c r="E225" s="4">
        <f>'Data with Vol Ests'!S$502*('Data with Vol Ests'!S225+('Data with Vol Ests'!S226-'Data with Vol Ests'!S225)*('Data with Vol Ests'!V$503/'Data with Vol Ests'!V226))/'Data with Vol Ests'!S225</f>
        <v>11646.889787014396</v>
      </c>
      <c r="G225" s="5">
        <f>$L$2*B225/Data!C$502+$M$2*C225/Data!D$502+$N$2*D225/Data!E$502+$O$2*E225/Data!F$502</f>
        <v>10108.063362582252</v>
      </c>
      <c r="I225" s="5">
        <f t="shared" si="3"/>
        <v>-108.06336258225201</v>
      </c>
    </row>
    <row r="226" spans="1:9" ht="15">
      <c r="A226">
        <f>Data!A227</f>
        <v>225</v>
      </c>
      <c r="B226" s="4">
        <f>'Data with Vol Ests'!D$502*('Data with Vol Ests'!D226+('Data with Vol Ests'!D227-'Data with Vol Ests'!D226)*('Data with Vol Ests'!G$503/'Data with Vol Ests'!G227))/'Data with Vol Ests'!D226</f>
        <v>10513.80842003404</v>
      </c>
      <c r="C226" s="4">
        <f>'Data with Vol Ests'!I$502*('Data with Vol Ests'!I226+('Data with Vol Ests'!I227-'Data with Vol Ests'!I226)*('Data with Vol Ests'!L$503/'Data with Vol Ests'!L227))/'Data with Vol Ests'!I226</f>
        <v>4824.749929759672</v>
      </c>
      <c r="D226" s="4">
        <f>'Data with Vol Ests'!N$502*('Data with Vol Ests'!N226+('Data with Vol Ests'!N227-'Data with Vol Ests'!N226)*('Data with Vol Ests'!Q$503/'Data with Vol Ests'!Q227))/'Data with Vol Ests'!N226</f>
        <v>4009.4470930010557</v>
      </c>
      <c r="E226" s="4">
        <f>'Data with Vol Ests'!S$502*('Data with Vol Ests'!S226+('Data with Vol Ests'!S227-'Data with Vol Ests'!S226)*('Data with Vol Ests'!V$503/'Data with Vol Ests'!V227))/'Data with Vol Ests'!S226</f>
        <v>12075.85061589498</v>
      </c>
      <c r="G226" s="5">
        <f>$L$2*B226/Data!C$502+$M$2*C226/Data!D$502+$N$2*D226/Data!E$502+$O$2*E226/Data!F$502</f>
        <v>9560.789861231962</v>
      </c>
      <c r="I226" s="5">
        <f t="shared" si="3"/>
        <v>439.2101387680377</v>
      </c>
    </row>
    <row r="227" spans="1:9" ht="15">
      <c r="A227">
        <f>Data!A228</f>
        <v>226</v>
      </c>
      <c r="B227" s="4">
        <f>'Data with Vol Ests'!D$502*('Data with Vol Ests'!D227+('Data with Vol Ests'!D228-'Data with Vol Ests'!D227)*('Data with Vol Ests'!G$503/'Data with Vol Ests'!G228))/'Data with Vol Ests'!D227</f>
        <v>11165.078479877526</v>
      </c>
      <c r="C227" s="4">
        <f>'Data with Vol Ests'!I$502*('Data with Vol Ests'!I227+('Data with Vol Ests'!I228-'Data with Vol Ests'!I227)*('Data with Vol Ests'!L$503/'Data with Vol Ests'!L228))/'Data with Vol Ests'!I227</f>
        <v>5079.057175571276</v>
      </c>
      <c r="D227" s="4">
        <f>'Data with Vol Ests'!N$502*('Data with Vol Ests'!N227+('Data with Vol Ests'!N228-'Data with Vol Ests'!N227)*('Data with Vol Ests'!Q$503/'Data with Vol Ests'!Q228))/'Data with Vol Ests'!N227</f>
        <v>4082.1518629147304</v>
      </c>
      <c r="E227" s="4">
        <f>'Data with Vol Ests'!S$502*('Data with Vol Ests'!S227+('Data with Vol Ests'!S228-'Data with Vol Ests'!S227)*('Data with Vol Ests'!V$503/'Data with Vol Ests'!V228))/'Data with Vol Ests'!S227</f>
        <v>11740.339049685283</v>
      </c>
      <c r="G227" s="5">
        <f>$L$2*B227/Data!C$502+$M$2*C227/Data!D$502+$N$2*D227/Data!E$502+$O$2*E227/Data!F$502</f>
        <v>9905.254435456209</v>
      </c>
      <c r="I227" s="5">
        <f t="shared" si="3"/>
        <v>94.74556454379126</v>
      </c>
    </row>
    <row r="228" spans="1:9" ht="15">
      <c r="A228">
        <f>Data!A229</f>
        <v>227</v>
      </c>
      <c r="B228" s="4">
        <f>'Data with Vol Ests'!D$502*('Data with Vol Ests'!D228+('Data with Vol Ests'!D229-'Data with Vol Ests'!D228)*('Data with Vol Ests'!G$503/'Data with Vol Ests'!G229))/'Data with Vol Ests'!D228</f>
        <v>10363.6952088847</v>
      </c>
      <c r="C228" s="4">
        <f>'Data with Vol Ests'!I$502*('Data with Vol Ests'!I228+('Data with Vol Ests'!I229-'Data with Vol Ests'!I228)*('Data with Vol Ests'!L$503/'Data with Vol Ests'!L229))/'Data with Vol Ests'!I228</f>
        <v>4646.937496707936</v>
      </c>
      <c r="D228" s="4">
        <f>'Data with Vol Ests'!N$502*('Data with Vol Ests'!N228+('Data with Vol Ests'!N229-'Data with Vol Ests'!N228)*('Data with Vol Ests'!Q$503/'Data with Vol Ests'!Q229))/'Data with Vol Ests'!N228</f>
        <v>3892.765465634082</v>
      </c>
      <c r="E228" s="4">
        <f>'Data with Vol Ests'!S$502*('Data with Vol Ests'!S228+('Data with Vol Ests'!S229-'Data with Vol Ests'!S228)*('Data with Vol Ests'!V$503/'Data with Vol Ests'!V229))/'Data with Vol Ests'!S228</f>
        <v>11716.348521925078</v>
      </c>
      <c r="G228" s="5">
        <f>$L$2*B228/Data!C$502+$M$2*C228/Data!D$502+$N$2*D228/Data!E$502+$O$2*E228/Data!F$502</f>
        <v>9316.179621925374</v>
      </c>
      <c r="I228" s="5">
        <f t="shared" si="3"/>
        <v>683.8203780746262</v>
      </c>
    </row>
    <row r="229" spans="1:9" ht="15">
      <c r="A229">
        <f>Data!A230</f>
        <v>228</v>
      </c>
      <c r="B229" s="4">
        <f>'Data with Vol Ests'!D$502*('Data with Vol Ests'!D229+('Data with Vol Ests'!D230-'Data with Vol Ests'!D229)*('Data with Vol Ests'!G$503/'Data with Vol Ests'!G230))/'Data with Vol Ests'!D229</f>
        <v>10640.678775801329</v>
      </c>
      <c r="C229" s="4">
        <f>'Data with Vol Ests'!I$502*('Data with Vol Ests'!I229+('Data with Vol Ests'!I230-'Data with Vol Ests'!I229)*('Data with Vol Ests'!L$503/'Data with Vol Ests'!L230))/'Data with Vol Ests'!I229</f>
        <v>5119.956424946485</v>
      </c>
      <c r="D229" s="4">
        <f>'Data with Vol Ests'!N$502*('Data with Vol Ests'!N229+('Data with Vol Ests'!N230-'Data with Vol Ests'!N229)*('Data with Vol Ests'!Q$503/'Data with Vol Ests'!Q230))/'Data with Vol Ests'!N229</f>
        <v>4170.318027721486</v>
      </c>
      <c r="E229" s="4">
        <f>'Data with Vol Ests'!S$502*('Data with Vol Ests'!S229+('Data with Vol Ests'!S230-'Data with Vol Ests'!S229)*('Data with Vol Ests'!V$503/'Data with Vol Ests'!V230))/'Data with Vol Ests'!S229</f>
        <v>11233.64321246179</v>
      </c>
      <c r="G229" s="5">
        <f>$L$2*B229/Data!C$502+$M$2*C229/Data!D$502+$N$2*D229/Data!E$502+$O$2*E229/Data!F$502</f>
        <v>9675.010050539639</v>
      </c>
      <c r="I229" s="5">
        <f t="shared" si="3"/>
        <v>324.98994946036146</v>
      </c>
    </row>
    <row r="230" spans="1:9" ht="15">
      <c r="A230">
        <f>Data!A231</f>
        <v>229</v>
      </c>
      <c r="B230" s="4">
        <f>'Data with Vol Ests'!D$502*('Data with Vol Ests'!D230+('Data with Vol Ests'!D231-'Data with Vol Ests'!D230)*('Data with Vol Ests'!G$503/'Data with Vol Ests'!G231))/'Data with Vol Ests'!D230</f>
        <v>11187.61483532581</v>
      </c>
      <c r="C230" s="4">
        <f>'Data with Vol Ests'!I$502*('Data with Vol Ests'!I230+('Data with Vol Ests'!I231-'Data with Vol Ests'!I230)*('Data with Vol Ests'!L$503/'Data with Vol Ests'!L231))/'Data with Vol Ests'!I230</f>
        <v>5176.956665545197</v>
      </c>
      <c r="D230" s="4">
        <f>'Data with Vol Ests'!N$502*('Data with Vol Ests'!N230+('Data with Vol Ests'!N231-'Data with Vol Ests'!N230)*('Data with Vol Ests'!Q$503/'Data with Vol Ests'!Q231))/'Data with Vol Ests'!N230</f>
        <v>4231.303996966801</v>
      </c>
      <c r="E230" s="4">
        <f>'Data with Vol Ests'!S$502*('Data with Vol Ests'!S230+('Data with Vol Ests'!S231-'Data with Vol Ests'!S230)*('Data with Vol Ests'!V$503/'Data with Vol Ests'!V231))/'Data with Vol Ests'!S230</f>
        <v>12014.854945814017</v>
      </c>
      <c r="G230" s="5">
        <f>$L$2*B230/Data!C$502+$M$2*C230/Data!D$502+$N$2*D230/Data!E$502+$O$2*E230/Data!F$502</f>
        <v>10050.961079575252</v>
      </c>
      <c r="I230" s="5">
        <f t="shared" si="3"/>
        <v>-50.96107957525237</v>
      </c>
    </row>
    <row r="231" spans="1:9" ht="15">
      <c r="A231">
        <f>Data!A232</f>
        <v>230</v>
      </c>
      <c r="B231" s="4">
        <f>'Data with Vol Ests'!D$502*('Data with Vol Ests'!D231+('Data with Vol Ests'!D232-'Data with Vol Ests'!D231)*('Data with Vol Ests'!G$503/'Data with Vol Ests'!G232))/'Data with Vol Ests'!D231</f>
        <v>10758.730355401358</v>
      </c>
      <c r="C231" s="4">
        <f>'Data with Vol Ests'!I$502*('Data with Vol Ests'!I231+('Data with Vol Ests'!I232-'Data with Vol Ests'!I231)*('Data with Vol Ests'!L$503/'Data with Vol Ests'!L232))/'Data with Vol Ests'!I231</f>
        <v>5547.1760969835905</v>
      </c>
      <c r="D231" s="4">
        <f>'Data with Vol Ests'!N$502*('Data with Vol Ests'!N231+('Data with Vol Ests'!N232-'Data with Vol Ests'!N231)*('Data with Vol Ests'!Q$503/'Data with Vol Ests'!Q232))/'Data with Vol Ests'!N231</f>
        <v>4428.965231690996</v>
      </c>
      <c r="E231" s="4">
        <f>'Data with Vol Ests'!S$502*('Data with Vol Ests'!S231+('Data with Vol Ests'!S232-'Data with Vol Ests'!S231)*('Data with Vol Ests'!V$503/'Data with Vol Ests'!V232))/'Data with Vol Ests'!S231</f>
        <v>11943.350015262326</v>
      </c>
      <c r="G231" s="5">
        <f>$L$2*B231/Data!C$502+$M$2*C231/Data!D$502+$N$2*D231/Data!E$502+$O$2*E231/Data!F$502</f>
        <v>10143.879339800947</v>
      </c>
      <c r="I231" s="5">
        <f t="shared" si="3"/>
        <v>-143.8793398009475</v>
      </c>
    </row>
    <row r="232" spans="1:9" ht="15">
      <c r="A232">
        <f>Data!A233</f>
        <v>231</v>
      </c>
      <c r="B232" s="4">
        <f>'Data with Vol Ests'!D$502*('Data with Vol Ests'!D232+('Data with Vol Ests'!D233-'Data with Vol Ests'!D232)*('Data with Vol Ests'!G$503/'Data with Vol Ests'!G233))/'Data with Vol Ests'!D232</f>
        <v>11294.155585911953</v>
      </c>
      <c r="C232" s="4">
        <f>'Data with Vol Ests'!I$502*('Data with Vol Ests'!I232+('Data with Vol Ests'!I233-'Data with Vol Ests'!I232)*('Data with Vol Ests'!L$503/'Data with Vol Ests'!L233))/'Data with Vol Ests'!I232</f>
        <v>4979.77372362669</v>
      </c>
      <c r="D232" s="4">
        <f>'Data with Vol Ests'!N$502*('Data with Vol Ests'!N232+('Data with Vol Ests'!N233-'Data with Vol Ests'!N232)*('Data with Vol Ests'!Q$503/'Data with Vol Ests'!Q233))/'Data with Vol Ests'!N232</f>
        <v>4051.4677485605</v>
      </c>
      <c r="E232" s="4">
        <f>'Data with Vol Ests'!S$502*('Data with Vol Ests'!S232+('Data with Vol Ests'!S233-'Data with Vol Ests'!S232)*('Data with Vol Ests'!V$503/'Data with Vol Ests'!V233))/'Data with Vol Ests'!S232</f>
        <v>11397.02098422796</v>
      </c>
      <c r="G232" s="5">
        <f>$L$2*B232/Data!C$502+$M$2*C232/Data!D$502+$N$2*D232/Data!E$502+$O$2*E232/Data!F$502</f>
        <v>9830.337684055437</v>
      </c>
      <c r="I232" s="5">
        <f t="shared" si="3"/>
        <v>169.66231594456258</v>
      </c>
    </row>
    <row r="233" spans="1:9" ht="15">
      <c r="A233">
        <f>Data!A234</f>
        <v>232</v>
      </c>
      <c r="B233" s="4">
        <f>'Data with Vol Ests'!D$502*('Data with Vol Ests'!D233+('Data with Vol Ests'!D234-'Data with Vol Ests'!D233)*('Data with Vol Ests'!G$503/'Data with Vol Ests'!G234))/'Data with Vol Ests'!D233</f>
        <v>11201.237428947637</v>
      </c>
      <c r="C233" s="4">
        <f>'Data with Vol Ests'!I$502*('Data with Vol Ests'!I233+('Data with Vol Ests'!I234-'Data with Vol Ests'!I233)*('Data with Vol Ests'!L$503/'Data with Vol Ests'!L234))/'Data with Vol Ests'!I233</f>
        <v>5294.456966214611</v>
      </c>
      <c r="D233" s="4">
        <f>'Data with Vol Ests'!N$502*('Data with Vol Ests'!N233+('Data with Vol Ests'!N234-'Data with Vol Ests'!N233)*('Data with Vol Ests'!Q$503/'Data with Vol Ests'!Q234))/'Data with Vol Ests'!N233</f>
        <v>4276.605968289118</v>
      </c>
      <c r="E233" s="4">
        <f>'Data with Vol Ests'!S$502*('Data with Vol Ests'!S233+('Data with Vol Ests'!S234-'Data with Vol Ests'!S233)*('Data with Vol Ests'!V$503/'Data with Vol Ests'!V234))/'Data with Vol Ests'!S233</f>
        <v>12168.648866865693</v>
      </c>
      <c r="G233" s="5">
        <f>$L$2*B233/Data!C$502+$M$2*C233/Data!D$502+$N$2*D233/Data!E$502+$O$2*E233/Data!F$502</f>
        <v>10160.068749976635</v>
      </c>
      <c r="I233" s="5">
        <f t="shared" si="3"/>
        <v>-160.06874997663544</v>
      </c>
    </row>
    <row r="234" spans="1:9" ht="15">
      <c r="A234">
        <f>Data!A235</f>
        <v>233</v>
      </c>
      <c r="B234" s="4">
        <f>'Data with Vol Ests'!D$502*('Data with Vol Ests'!D234+('Data with Vol Ests'!D235-'Data with Vol Ests'!D234)*('Data with Vol Ests'!G$503/'Data with Vol Ests'!G235))/'Data with Vol Ests'!D234</f>
        <v>10519.535468890057</v>
      </c>
      <c r="C234" s="4">
        <f>'Data with Vol Ests'!I$502*('Data with Vol Ests'!I234+('Data with Vol Ests'!I235-'Data with Vol Ests'!I234)*('Data with Vol Ests'!L$503/'Data with Vol Ests'!L235))/'Data with Vol Ests'!I234</f>
        <v>5046.418122464885</v>
      </c>
      <c r="D234" s="4">
        <f>'Data with Vol Ests'!N$502*('Data with Vol Ests'!N234+('Data with Vol Ests'!N235-'Data with Vol Ests'!N234)*('Data with Vol Ests'!Q$503/'Data with Vol Ests'!Q235))/'Data with Vol Ests'!N234</f>
        <v>4072.6459477449544</v>
      </c>
      <c r="E234" s="4">
        <f>'Data with Vol Ests'!S$502*('Data with Vol Ests'!S234+('Data with Vol Ests'!S235-'Data with Vol Ests'!S234)*('Data with Vol Ests'!V$503/'Data with Vol Ests'!V235))/'Data with Vol Ests'!S234</f>
        <v>12000.378368776954</v>
      </c>
      <c r="G234" s="5">
        <f>$L$2*B234/Data!C$502+$M$2*C234/Data!D$502+$N$2*D234/Data!E$502+$O$2*E234/Data!F$502</f>
        <v>9693.207611522746</v>
      </c>
      <c r="I234" s="5">
        <f t="shared" si="3"/>
        <v>306.79238847725355</v>
      </c>
    </row>
    <row r="235" spans="1:9" ht="15">
      <c r="A235">
        <f>Data!A236</f>
        <v>234</v>
      </c>
      <c r="B235" s="4">
        <f>'Data with Vol Ests'!D$502*('Data with Vol Ests'!D235+('Data with Vol Ests'!D236-'Data with Vol Ests'!D235)*('Data with Vol Ests'!G$503/'Data with Vol Ests'!G236))/'Data with Vol Ests'!D235</f>
        <v>11499.70829763231</v>
      </c>
      <c r="C235" s="4">
        <f>'Data with Vol Ests'!I$502*('Data with Vol Ests'!I235+('Data with Vol Ests'!I236-'Data with Vol Ests'!I235)*('Data with Vol Ests'!L$503/'Data with Vol Ests'!L236))/'Data with Vol Ests'!I235</f>
        <v>5126.316893838267</v>
      </c>
      <c r="D235" s="4">
        <f>'Data with Vol Ests'!N$502*('Data with Vol Ests'!N235+('Data with Vol Ests'!N236-'Data with Vol Ests'!N235)*('Data with Vol Ests'!Q$503/'Data with Vol Ests'!Q236))/'Data with Vol Ests'!N235</f>
        <v>4107.922811546881</v>
      </c>
      <c r="E235" s="4">
        <f>'Data with Vol Ests'!S$502*('Data with Vol Ests'!S235+('Data with Vol Ests'!S236-'Data with Vol Ests'!S235)*('Data with Vol Ests'!V$503/'Data with Vol Ests'!V236))/'Data with Vol Ests'!S235</f>
        <v>11908.870423835599</v>
      </c>
      <c r="G235" s="5">
        <f>$L$2*B235/Data!C$502+$M$2*C235/Data!D$502+$N$2*D235/Data!E$502+$O$2*E235/Data!F$502</f>
        <v>10088.145730832768</v>
      </c>
      <c r="I235" s="5">
        <f t="shared" si="3"/>
        <v>-88.1457308327681</v>
      </c>
    </row>
    <row r="236" spans="1:9" ht="15">
      <c r="A236">
        <f>Data!A237</f>
        <v>235</v>
      </c>
      <c r="B236" s="4">
        <f>'Data with Vol Ests'!D$502*('Data with Vol Ests'!D236+('Data with Vol Ests'!D237-'Data with Vol Ests'!D236)*('Data with Vol Ests'!G$503/'Data with Vol Ests'!G237))/'Data with Vol Ests'!D236</f>
        <v>11075.464868474064</v>
      </c>
      <c r="C236" s="4">
        <f>'Data with Vol Ests'!I$502*('Data with Vol Ests'!I236+('Data with Vol Ests'!I237-'Data with Vol Ests'!I236)*('Data with Vol Ests'!L$503/'Data with Vol Ests'!L237))/'Data with Vol Ests'!I236</f>
        <v>5444.661752931073</v>
      </c>
      <c r="D236" s="4">
        <f>'Data with Vol Ests'!N$502*('Data with Vol Ests'!N236+('Data with Vol Ests'!N237-'Data with Vol Ests'!N236)*('Data with Vol Ests'!Q$503/'Data with Vol Ests'!Q237))/'Data with Vol Ests'!N236</f>
        <v>4389.349617783972</v>
      </c>
      <c r="E236" s="4">
        <f>'Data with Vol Ests'!S$502*('Data with Vol Ests'!S236+('Data with Vol Ests'!S237-'Data with Vol Ests'!S236)*('Data with Vol Ests'!V$503/'Data with Vol Ests'!V237))/'Data with Vol Ests'!S236</f>
        <v>12017.773475265569</v>
      </c>
      <c r="G236" s="5">
        <f>$L$2*B236/Data!C$502+$M$2*C236/Data!D$502+$N$2*D236/Data!E$502+$O$2*E236/Data!F$502</f>
        <v>10202.67267906288</v>
      </c>
      <c r="I236" s="5">
        <f t="shared" si="3"/>
        <v>-202.67267906287998</v>
      </c>
    </row>
    <row r="237" spans="1:9" ht="15">
      <c r="A237">
        <f>Data!A238</f>
        <v>236</v>
      </c>
      <c r="B237" s="4">
        <f>'Data with Vol Ests'!D$502*('Data with Vol Ests'!D237+('Data with Vol Ests'!D238-'Data with Vol Ests'!D237)*('Data with Vol Ests'!G$503/'Data with Vol Ests'!G238))/'Data with Vol Ests'!D237</f>
        <v>11259.198192256663</v>
      </c>
      <c r="C237" s="4">
        <f>'Data with Vol Ests'!I$502*('Data with Vol Ests'!I237+('Data with Vol Ests'!I238-'Data with Vol Ests'!I237)*('Data with Vol Ests'!L$503/'Data with Vol Ests'!L238))/'Data with Vol Ests'!I237</f>
        <v>5362.028928783367</v>
      </c>
      <c r="D237" s="4">
        <f>'Data with Vol Ests'!N$502*('Data with Vol Ests'!N237+('Data with Vol Ests'!N238-'Data with Vol Ests'!N237)*('Data with Vol Ests'!Q$503/'Data with Vol Ests'!Q238))/'Data with Vol Ests'!N237</f>
        <v>4458.198527640433</v>
      </c>
      <c r="E237" s="4">
        <f>'Data with Vol Ests'!S$502*('Data with Vol Ests'!S237+('Data with Vol Ests'!S238-'Data with Vol Ests'!S237)*('Data with Vol Ests'!V$503/'Data with Vol Ests'!V238))/'Data with Vol Ests'!S237</f>
        <v>12177.00091289671</v>
      </c>
      <c r="G237" s="5">
        <f>$L$2*B237/Data!C$502+$M$2*C237/Data!D$502+$N$2*D237/Data!E$502+$O$2*E237/Data!F$502</f>
        <v>10264.462868703486</v>
      </c>
      <c r="I237" s="5">
        <f t="shared" si="3"/>
        <v>-264.4628687034856</v>
      </c>
    </row>
    <row r="238" spans="1:9" ht="15">
      <c r="A238">
        <f>Data!A239</f>
        <v>237</v>
      </c>
      <c r="B238" s="4">
        <f>'Data with Vol Ests'!D$502*('Data with Vol Ests'!D238+('Data with Vol Ests'!D239-'Data with Vol Ests'!D238)*('Data with Vol Ests'!G$503/'Data with Vol Ests'!G239))/'Data with Vol Ests'!D238</f>
        <v>10430.235839616076</v>
      </c>
      <c r="C238" s="4">
        <f>'Data with Vol Ests'!I$502*('Data with Vol Ests'!I238+('Data with Vol Ests'!I239-'Data with Vol Ests'!I238)*('Data with Vol Ests'!L$503/'Data with Vol Ests'!L239))/'Data with Vol Ests'!I238</f>
        <v>4963.279681812261</v>
      </c>
      <c r="D238" s="4">
        <f>'Data with Vol Ests'!N$502*('Data with Vol Ests'!N238+('Data with Vol Ests'!N239-'Data with Vol Ests'!N238)*('Data with Vol Ests'!Q$503/'Data with Vol Ests'!Q239))/'Data with Vol Ests'!N238</f>
        <v>4022.3487365098817</v>
      </c>
      <c r="E238" s="4">
        <f>'Data with Vol Ests'!S$502*('Data with Vol Ests'!S238+('Data with Vol Ests'!S239-'Data with Vol Ests'!S238)*('Data with Vol Ests'!V$503/'Data with Vol Ests'!V239))/'Data with Vol Ests'!S238</f>
        <v>12232.608261031919</v>
      </c>
      <c r="G238" s="5">
        <f>$L$2*B238/Data!C$502+$M$2*C238/Data!D$502+$N$2*D238/Data!E$502+$O$2*E238/Data!F$502</f>
        <v>9639.59220220356</v>
      </c>
      <c r="I238" s="5">
        <f t="shared" si="3"/>
        <v>360.4077977964407</v>
      </c>
    </row>
    <row r="239" spans="1:9" ht="15">
      <c r="A239">
        <f>Data!A240</f>
        <v>238</v>
      </c>
      <c r="B239" s="4">
        <f>'Data with Vol Ests'!D$502*('Data with Vol Ests'!D239+('Data with Vol Ests'!D240-'Data with Vol Ests'!D239)*('Data with Vol Ests'!G$503/'Data with Vol Ests'!G240))/'Data with Vol Ests'!D239</f>
        <v>10979.100312041932</v>
      </c>
      <c r="C239" s="4">
        <f>'Data with Vol Ests'!I$502*('Data with Vol Ests'!I239+('Data with Vol Ests'!I240-'Data with Vol Ests'!I239)*('Data with Vol Ests'!L$503/'Data with Vol Ests'!L240))/'Data with Vol Ests'!I239</f>
        <v>4761.466691084925</v>
      </c>
      <c r="D239" s="4">
        <f>'Data with Vol Ests'!N$502*('Data with Vol Ests'!N239+('Data with Vol Ests'!N240-'Data with Vol Ests'!N239)*('Data with Vol Ests'!Q$503/'Data with Vol Ests'!Q240))/'Data with Vol Ests'!N239</f>
        <v>3944.632044001278</v>
      </c>
      <c r="E239" s="4">
        <f>'Data with Vol Ests'!S$502*('Data with Vol Ests'!S239+('Data with Vol Ests'!S240-'Data with Vol Ests'!S239)*('Data with Vol Ests'!V$503/'Data with Vol Ests'!V240))/'Data with Vol Ests'!S239</f>
        <v>11359.242510786375</v>
      </c>
      <c r="G239" s="5">
        <f>$L$2*B239/Data!C$502+$M$2*C239/Data!D$502+$N$2*D239/Data!E$502+$O$2*E239/Data!F$502</f>
        <v>9558.413640936578</v>
      </c>
      <c r="I239" s="5">
        <f t="shared" si="3"/>
        <v>441.5863590634217</v>
      </c>
    </row>
    <row r="240" spans="1:9" ht="15">
      <c r="A240">
        <f>Data!A241</f>
        <v>239</v>
      </c>
      <c r="B240" s="4">
        <f>'Data with Vol Ests'!D$502*('Data with Vol Ests'!D240+('Data with Vol Ests'!D241-'Data with Vol Ests'!D240)*('Data with Vol Ests'!G$503/'Data with Vol Ests'!G241))/'Data with Vol Ests'!D240</f>
        <v>11017.77128479775</v>
      </c>
      <c r="C240" s="4">
        <f>'Data with Vol Ests'!I$502*('Data with Vol Ests'!I240+('Data with Vol Ests'!I241-'Data with Vol Ests'!I240)*('Data with Vol Ests'!L$503/'Data with Vol Ests'!L241))/'Data with Vol Ests'!I240</f>
        <v>5491.403612212124</v>
      </c>
      <c r="D240" s="4">
        <f>'Data with Vol Ests'!N$502*('Data with Vol Ests'!N240+('Data with Vol Ests'!N241-'Data with Vol Ests'!N240)*('Data with Vol Ests'!Q$503/'Data with Vol Ests'!Q241))/'Data with Vol Ests'!N240</f>
        <v>4405.934284871922</v>
      </c>
      <c r="E240" s="4">
        <f>'Data with Vol Ests'!S$502*('Data with Vol Ests'!S240+('Data with Vol Ests'!S241-'Data with Vol Ests'!S240)*('Data with Vol Ests'!V$503/'Data with Vol Ests'!V241))/'Data with Vol Ests'!S240</f>
        <v>12056.578344113523</v>
      </c>
      <c r="G240" s="5">
        <f>$L$2*B240/Data!C$502+$M$2*C240/Data!D$502+$N$2*D240/Data!E$502+$O$2*E240/Data!F$502</f>
        <v>10219.104851860571</v>
      </c>
      <c r="I240" s="5">
        <f t="shared" si="3"/>
        <v>-219.10485186057122</v>
      </c>
    </row>
    <row r="241" spans="1:9" ht="15">
      <c r="A241">
        <f>Data!A242</f>
        <v>240</v>
      </c>
      <c r="B241" s="4">
        <f>'Data with Vol Ests'!D$502*('Data with Vol Ests'!D241+('Data with Vol Ests'!D242-'Data with Vol Ests'!D241)*('Data with Vol Ests'!G$503/'Data with Vol Ests'!G242))/'Data with Vol Ests'!D241</f>
        <v>10716.891691817314</v>
      </c>
      <c r="C241" s="4">
        <f>'Data with Vol Ests'!I$502*('Data with Vol Ests'!I241+('Data with Vol Ests'!I242-'Data with Vol Ests'!I241)*('Data with Vol Ests'!L$503/'Data with Vol Ests'!L242))/'Data with Vol Ests'!I241</f>
        <v>5086.099130678819</v>
      </c>
      <c r="D241" s="4">
        <f>'Data with Vol Ests'!N$502*('Data with Vol Ests'!N241+('Data with Vol Ests'!N242-'Data with Vol Ests'!N241)*('Data with Vol Ests'!Q$503/'Data with Vol Ests'!Q242))/'Data with Vol Ests'!N241</f>
        <v>4099.034436546443</v>
      </c>
      <c r="E241" s="4">
        <f>'Data with Vol Ests'!S$502*('Data with Vol Ests'!S241+('Data with Vol Ests'!S242-'Data with Vol Ests'!S241)*('Data with Vol Ests'!V$503/'Data with Vol Ests'!V242))/'Data with Vol Ests'!S241</f>
        <v>12070.271648541686</v>
      </c>
      <c r="G241" s="5">
        <f>$L$2*B241/Data!C$502+$M$2*C241/Data!D$502+$N$2*D241/Data!E$502+$O$2*E241/Data!F$502</f>
        <v>9805.62164606259</v>
      </c>
      <c r="I241" s="5">
        <f t="shared" si="3"/>
        <v>194.3783539374108</v>
      </c>
    </row>
    <row r="242" spans="1:9" ht="15">
      <c r="A242">
        <f>Data!A243</f>
        <v>241</v>
      </c>
      <c r="B242" s="4">
        <f>'Data with Vol Ests'!D$502*('Data with Vol Ests'!D242+('Data with Vol Ests'!D243-'Data with Vol Ests'!D242)*('Data with Vol Ests'!G$503/'Data with Vol Ests'!G243))/'Data with Vol Ests'!D242</f>
        <v>10776.361336882746</v>
      </c>
      <c r="C242" s="4">
        <f>'Data with Vol Ests'!I$502*('Data with Vol Ests'!I242+('Data with Vol Ests'!I243-'Data with Vol Ests'!I242)*('Data with Vol Ests'!L$503/'Data with Vol Ests'!L243))/'Data with Vol Ests'!I242</f>
        <v>5145.397963957093</v>
      </c>
      <c r="D242" s="4">
        <f>'Data with Vol Ests'!N$502*('Data with Vol Ests'!N242+('Data with Vol Ests'!N243-'Data with Vol Ests'!N242)*('Data with Vol Ests'!Q$503/'Data with Vol Ests'!Q243))/'Data with Vol Ests'!N242</f>
        <v>4175.3384235945905</v>
      </c>
      <c r="E242" s="4">
        <f>'Data with Vol Ests'!S$502*('Data with Vol Ests'!S242+('Data with Vol Ests'!S243-'Data with Vol Ests'!S242)*('Data with Vol Ests'!V$503/'Data with Vol Ests'!V243))/'Data with Vol Ests'!S242</f>
        <v>11464.751252064547</v>
      </c>
      <c r="G242" s="5">
        <f>$L$2*B242/Data!C$502+$M$2*C242/Data!D$502+$N$2*D242/Data!E$502+$O$2*E242/Data!F$502</f>
        <v>9778.621506500398</v>
      </c>
      <c r="I242" s="5">
        <f t="shared" si="3"/>
        <v>221.37849349960197</v>
      </c>
    </row>
    <row r="243" spans="1:9" ht="15">
      <c r="A243">
        <f>Data!A244</f>
        <v>242</v>
      </c>
      <c r="B243" s="4">
        <f>'Data with Vol Ests'!D$502*('Data with Vol Ests'!D243+('Data with Vol Ests'!D244-'Data with Vol Ests'!D243)*('Data with Vol Ests'!G$503/'Data with Vol Ests'!G244))/'Data with Vol Ests'!D243</f>
        <v>10998.762894124098</v>
      </c>
      <c r="C243" s="4">
        <f>'Data with Vol Ests'!I$502*('Data with Vol Ests'!I243+('Data with Vol Ests'!I244-'Data with Vol Ests'!I243)*('Data with Vol Ests'!L$503/'Data with Vol Ests'!L244))/'Data with Vol Ests'!I243</f>
        <v>4806.53580507963</v>
      </c>
      <c r="D243" s="4">
        <f>'Data with Vol Ests'!N$502*('Data with Vol Ests'!N243+('Data with Vol Ests'!N244-'Data with Vol Ests'!N243)*('Data with Vol Ests'!Q$503/'Data with Vol Ests'!Q244))/'Data with Vol Ests'!N243</f>
        <v>3964.64717614367</v>
      </c>
      <c r="E243" s="4">
        <f>'Data with Vol Ests'!S$502*('Data with Vol Ests'!S243+('Data with Vol Ests'!S244-'Data with Vol Ests'!S243)*('Data with Vol Ests'!V$503/'Data with Vol Ests'!V244))/'Data with Vol Ests'!S243</f>
        <v>11566.171874049993</v>
      </c>
      <c r="G243" s="5">
        <f>$L$2*B243/Data!C$502+$M$2*C243/Data!D$502+$N$2*D243/Data!E$502+$O$2*E243/Data!F$502</f>
        <v>9630.770532668754</v>
      </c>
      <c r="I243" s="5">
        <f t="shared" si="3"/>
        <v>369.22946733124627</v>
      </c>
    </row>
    <row r="244" spans="1:9" ht="15">
      <c r="A244">
        <f>Data!A245</f>
        <v>243</v>
      </c>
      <c r="B244" s="4">
        <f>'Data with Vol Ests'!D$502*('Data with Vol Ests'!D244+('Data with Vol Ests'!D245-'Data with Vol Ests'!D244)*('Data with Vol Ests'!G$503/'Data with Vol Ests'!G245))/'Data with Vol Ests'!D244</f>
        <v>11379.687595281282</v>
      </c>
      <c r="C244" s="4">
        <f>'Data with Vol Ests'!I$502*('Data with Vol Ests'!I244+('Data with Vol Ests'!I245-'Data with Vol Ests'!I244)*('Data with Vol Ests'!L$503/'Data with Vol Ests'!L245))/'Data with Vol Ests'!I244</f>
        <v>5486.824948080032</v>
      </c>
      <c r="D244" s="4">
        <f>'Data with Vol Ests'!N$502*('Data with Vol Ests'!N244+('Data with Vol Ests'!N245-'Data with Vol Ests'!N244)*('Data with Vol Ests'!Q$503/'Data with Vol Ests'!Q245))/'Data with Vol Ests'!N244</f>
        <v>4363.831855912486</v>
      </c>
      <c r="E244" s="4">
        <f>'Data with Vol Ests'!S$502*('Data with Vol Ests'!S244+('Data with Vol Ests'!S245-'Data with Vol Ests'!S244)*('Data with Vol Ests'!V$503/'Data with Vol Ests'!V245))/'Data with Vol Ests'!S244</f>
        <v>10881.463041920182</v>
      </c>
      <c r="G244" s="5">
        <f>$L$2*B244/Data!C$502+$M$2*C244/Data!D$502+$N$2*D244/Data!E$502+$O$2*E244/Data!F$502</f>
        <v>10142.097483019203</v>
      </c>
      <c r="I244" s="5">
        <f t="shared" si="3"/>
        <v>-142.09748301920263</v>
      </c>
    </row>
    <row r="245" spans="1:9" ht="15">
      <c r="A245">
        <f>Data!A246</f>
        <v>244</v>
      </c>
      <c r="B245" s="4">
        <f>'Data with Vol Ests'!D$502*('Data with Vol Ests'!D245+('Data with Vol Ests'!D246-'Data with Vol Ests'!D245)*('Data with Vol Ests'!G$503/'Data with Vol Ests'!G246))/'Data with Vol Ests'!D245</f>
        <v>11083.538083674563</v>
      </c>
      <c r="C245" s="4">
        <f>'Data with Vol Ests'!I$502*('Data with Vol Ests'!I245+('Data with Vol Ests'!I246-'Data with Vol Ests'!I245)*('Data with Vol Ests'!L$503/'Data with Vol Ests'!L246))/'Data with Vol Ests'!I245</f>
        <v>5215.417898857475</v>
      </c>
      <c r="D245" s="4">
        <f>'Data with Vol Ests'!N$502*('Data with Vol Ests'!N245+('Data with Vol Ests'!N246-'Data with Vol Ests'!N245)*('Data with Vol Ests'!Q$503/'Data with Vol Ests'!Q246))/'Data with Vol Ests'!N245</f>
        <v>4275.5353975697</v>
      </c>
      <c r="E245" s="4">
        <f>'Data with Vol Ests'!S$502*('Data with Vol Ests'!S245+('Data with Vol Ests'!S246-'Data with Vol Ests'!S245)*('Data with Vol Ests'!V$503/'Data with Vol Ests'!V246))/'Data with Vol Ests'!S245</f>
        <v>12422.553136541033</v>
      </c>
      <c r="G245" s="5">
        <f>$L$2*B245/Data!C$502+$M$2*C245/Data!D$502+$N$2*D245/Data!E$502+$O$2*E245/Data!F$502</f>
        <v>10113.76994682526</v>
      </c>
      <c r="I245" s="5">
        <f t="shared" si="3"/>
        <v>-113.76994682525947</v>
      </c>
    </row>
    <row r="246" spans="1:9" ht="15">
      <c r="A246">
        <f>Data!A247</f>
        <v>245</v>
      </c>
      <c r="B246" s="4">
        <f>'Data with Vol Ests'!D$502*('Data with Vol Ests'!D246+('Data with Vol Ests'!D247-'Data with Vol Ests'!D246)*('Data with Vol Ests'!G$503/'Data with Vol Ests'!G247))/'Data with Vol Ests'!D246</f>
        <v>10976.562882545468</v>
      </c>
      <c r="C246" s="4">
        <f>'Data with Vol Ests'!I$502*('Data with Vol Ests'!I246+('Data with Vol Ests'!I247-'Data with Vol Ests'!I246)*('Data with Vol Ests'!L$503/'Data with Vol Ests'!L247))/'Data with Vol Ests'!I246</f>
        <v>5206.667274493996</v>
      </c>
      <c r="D246" s="4">
        <f>'Data with Vol Ests'!N$502*('Data with Vol Ests'!N246+('Data with Vol Ests'!N247-'Data with Vol Ests'!N246)*('Data with Vol Ests'!Q$503/'Data with Vol Ests'!Q247))/'Data with Vol Ests'!N246</f>
        <v>4253.773157150763</v>
      </c>
      <c r="E246" s="4">
        <f>'Data with Vol Ests'!S$502*('Data with Vol Ests'!S246+('Data with Vol Ests'!S247-'Data with Vol Ests'!S246)*('Data with Vol Ests'!V$503/'Data with Vol Ests'!V247))/'Data with Vol Ests'!S246</f>
        <v>12147.058691864417</v>
      </c>
      <c r="G246" s="5">
        <f>$L$2*B246/Data!C$502+$M$2*C246/Data!D$502+$N$2*D246/Data!E$502+$O$2*E246/Data!F$502</f>
        <v>10018.85698949854</v>
      </c>
      <c r="I246" s="5">
        <f t="shared" si="3"/>
        <v>-18.856989498539406</v>
      </c>
    </row>
    <row r="247" spans="1:9" ht="15">
      <c r="A247">
        <f>Data!A248</f>
        <v>246</v>
      </c>
      <c r="B247" s="4">
        <f>'Data with Vol Ests'!D$502*('Data with Vol Ests'!D247+('Data with Vol Ests'!D248-'Data with Vol Ests'!D247)*('Data with Vol Ests'!G$503/'Data with Vol Ests'!G248))/'Data with Vol Ests'!D247</f>
        <v>11245.910170334539</v>
      </c>
      <c r="C247" s="4">
        <f>'Data with Vol Ests'!I$502*('Data with Vol Ests'!I247+('Data with Vol Ests'!I248-'Data with Vol Ests'!I247)*('Data with Vol Ests'!L$503/'Data with Vol Ests'!L248))/'Data with Vol Ests'!I247</f>
        <v>5344.884610219106</v>
      </c>
      <c r="D247" s="4">
        <f>'Data with Vol Ests'!N$502*('Data with Vol Ests'!N247+('Data with Vol Ests'!N248-'Data with Vol Ests'!N247)*('Data with Vol Ests'!Q$503/'Data with Vol Ests'!Q248))/'Data with Vol Ests'!N247</f>
        <v>4368.571028616215</v>
      </c>
      <c r="E247" s="4">
        <f>'Data with Vol Ests'!S$502*('Data with Vol Ests'!S247+('Data with Vol Ests'!S248-'Data with Vol Ests'!S247)*('Data with Vol Ests'!V$503/'Data with Vol Ests'!V248))/'Data with Vol Ests'!S247</f>
        <v>12005.941874742828</v>
      </c>
      <c r="G247" s="5">
        <f>$L$2*B247/Data!C$502+$M$2*C247/Data!D$502+$N$2*D247/Data!E$502+$O$2*E247/Data!F$502</f>
        <v>10200.045009885269</v>
      </c>
      <c r="I247" s="5">
        <f t="shared" si="3"/>
        <v>-200.04500988526888</v>
      </c>
    </row>
    <row r="248" spans="1:9" ht="15">
      <c r="A248">
        <f>Data!A249</f>
        <v>247</v>
      </c>
      <c r="B248" s="4">
        <f>'Data with Vol Ests'!D$502*('Data with Vol Ests'!D248+('Data with Vol Ests'!D249-'Data with Vol Ests'!D248)*('Data with Vol Ests'!G$503/'Data with Vol Ests'!G249))/'Data with Vol Ests'!D248</f>
        <v>11021.677376779338</v>
      </c>
      <c r="C248" s="4">
        <f>'Data with Vol Ests'!I$502*('Data with Vol Ests'!I248+('Data with Vol Ests'!I249-'Data with Vol Ests'!I248)*('Data with Vol Ests'!L$503/'Data with Vol Ests'!L249))/'Data with Vol Ests'!I248</f>
        <v>5198.192294349998</v>
      </c>
      <c r="D248" s="4">
        <f>'Data with Vol Ests'!N$502*('Data with Vol Ests'!N248+('Data with Vol Ests'!N249-'Data with Vol Ests'!N248)*('Data with Vol Ests'!Q$503/'Data with Vol Ests'!Q249))/'Data with Vol Ests'!N248</f>
        <v>4233.980458593155</v>
      </c>
      <c r="E248" s="4">
        <f>'Data with Vol Ests'!S$502*('Data with Vol Ests'!S248+('Data with Vol Ests'!S249-'Data with Vol Ests'!S248)*('Data with Vol Ests'!V$503/'Data with Vol Ests'!V249))/'Data with Vol Ests'!S248</f>
        <v>12366.765102253978</v>
      </c>
      <c r="G248" s="5">
        <f>$L$2*B248/Data!C$502+$M$2*C248/Data!D$502+$N$2*D248/Data!E$502+$O$2*E248/Data!F$502</f>
        <v>10062.252355319562</v>
      </c>
      <c r="I248" s="5">
        <f t="shared" si="3"/>
        <v>-62.25235531956241</v>
      </c>
    </row>
    <row r="249" spans="1:9" ht="15">
      <c r="A249">
        <f>Data!A250</f>
        <v>248</v>
      </c>
      <c r="B249" s="4">
        <f>'Data with Vol Ests'!D$502*('Data with Vol Ests'!D249+('Data with Vol Ests'!D250-'Data with Vol Ests'!D249)*('Data with Vol Ests'!G$503/'Data with Vol Ests'!G250))/'Data with Vol Ests'!D249</f>
        <v>11247.785810854251</v>
      </c>
      <c r="C249" s="4">
        <f>'Data with Vol Ests'!I$502*('Data with Vol Ests'!I249+('Data with Vol Ests'!I250-'Data with Vol Ests'!I249)*('Data with Vol Ests'!L$503/'Data with Vol Ests'!L250))/'Data with Vol Ests'!I249</f>
        <v>5228.695756585534</v>
      </c>
      <c r="D249" s="4">
        <f>'Data with Vol Ests'!N$502*('Data with Vol Ests'!N249+('Data with Vol Ests'!N250-'Data with Vol Ests'!N249)*('Data with Vol Ests'!Q$503/'Data with Vol Ests'!Q250))/'Data with Vol Ests'!N249</f>
        <v>4292.744417555903</v>
      </c>
      <c r="E249" s="4">
        <f>'Data with Vol Ests'!S$502*('Data with Vol Ests'!S249+('Data with Vol Ests'!S250-'Data with Vol Ests'!S249)*('Data with Vol Ests'!V$503/'Data with Vol Ests'!V250))/'Data with Vol Ests'!S249</f>
        <v>11951.649017518708</v>
      </c>
      <c r="G249" s="5">
        <f>$L$2*B249/Data!C$502+$M$2*C249/Data!D$502+$N$2*D249/Data!E$502+$O$2*E249/Data!F$502</f>
        <v>10106.671640572833</v>
      </c>
      <c r="I249" s="5">
        <f t="shared" si="3"/>
        <v>-106.67164057283298</v>
      </c>
    </row>
    <row r="250" spans="1:9" ht="15">
      <c r="A250">
        <f>Data!A251</f>
        <v>249</v>
      </c>
      <c r="B250" s="4">
        <f>'Data with Vol Ests'!D$502*('Data with Vol Ests'!D250+('Data with Vol Ests'!D251-'Data with Vol Ests'!D250)*('Data with Vol Ests'!G$503/'Data with Vol Ests'!G251))/'Data with Vol Ests'!D250</f>
        <v>10493.71526029798</v>
      </c>
      <c r="C250" s="4">
        <f>'Data with Vol Ests'!I$502*('Data with Vol Ests'!I250+('Data with Vol Ests'!I251-'Data with Vol Ests'!I250)*('Data with Vol Ests'!L$503/'Data with Vol Ests'!L251))/'Data with Vol Ests'!I250</f>
        <v>5031.707781845173</v>
      </c>
      <c r="D250" s="4">
        <f>'Data with Vol Ests'!N$502*('Data with Vol Ests'!N250+('Data with Vol Ests'!N251-'Data with Vol Ests'!N250)*('Data with Vol Ests'!Q$503/'Data with Vol Ests'!Q251))/'Data with Vol Ests'!N250</f>
        <v>4088.5694089711055</v>
      </c>
      <c r="E250" s="4">
        <f>'Data with Vol Ests'!S$502*('Data with Vol Ests'!S250+('Data with Vol Ests'!S251-'Data with Vol Ests'!S250)*('Data with Vol Ests'!V$503/'Data with Vol Ests'!V251))/'Data with Vol Ests'!S250</f>
        <v>12038.985242833633</v>
      </c>
      <c r="G250" s="5">
        <f>$L$2*B250/Data!C$502+$M$2*C250/Data!D$502+$N$2*D250/Data!E$502+$O$2*E250/Data!F$502</f>
        <v>9685.543834777625</v>
      </c>
      <c r="I250" s="5">
        <f t="shared" si="3"/>
        <v>314.4561652223747</v>
      </c>
    </row>
    <row r="251" spans="1:9" ht="15">
      <c r="A251">
        <f>Data!A252</f>
        <v>250</v>
      </c>
      <c r="B251" s="4">
        <f>'Data with Vol Ests'!D$502*('Data with Vol Ests'!D251+('Data with Vol Ests'!D252-'Data with Vol Ests'!D251)*('Data with Vol Ests'!G$503/'Data with Vol Ests'!G252))/'Data with Vol Ests'!D251</f>
        <v>11381.278148555153</v>
      </c>
      <c r="C251" s="4">
        <f>'Data with Vol Ests'!I$502*('Data with Vol Ests'!I251+('Data with Vol Ests'!I252-'Data with Vol Ests'!I251)*('Data with Vol Ests'!L$503/'Data with Vol Ests'!L252))/'Data with Vol Ests'!I251</f>
        <v>5239.674043529701</v>
      </c>
      <c r="D251" s="4">
        <f>'Data with Vol Ests'!N$502*('Data with Vol Ests'!N251+('Data with Vol Ests'!N252-'Data with Vol Ests'!N251)*('Data with Vol Ests'!Q$503/'Data with Vol Ests'!Q252))/'Data with Vol Ests'!N251</f>
        <v>4294.131640020163</v>
      </c>
      <c r="E251" s="4">
        <f>'Data with Vol Ests'!S$502*('Data with Vol Ests'!S251+('Data with Vol Ests'!S252-'Data with Vol Ests'!S251)*('Data with Vol Ests'!V$503/'Data with Vol Ests'!V252))/'Data with Vol Ests'!S251</f>
        <v>11768.54459396369</v>
      </c>
      <c r="G251" s="5">
        <f>$L$2*B251/Data!C$502+$M$2*C251/Data!D$502+$N$2*D251/Data!E$502+$O$2*E251/Data!F$502</f>
        <v>10131.281826435863</v>
      </c>
      <c r="I251" s="5">
        <f t="shared" si="3"/>
        <v>-131.28182643586297</v>
      </c>
    </row>
    <row r="252" spans="1:9" ht="15">
      <c r="A252">
        <f>Data!A253</f>
        <v>251</v>
      </c>
      <c r="B252" s="4">
        <f>'Data with Vol Ests'!D$502*('Data with Vol Ests'!D252+('Data with Vol Ests'!D253-'Data with Vol Ests'!D252)*('Data with Vol Ests'!G$503/'Data with Vol Ests'!G253))/'Data with Vol Ests'!D252</f>
        <v>10952.512136654244</v>
      </c>
      <c r="C252" s="4">
        <f>'Data with Vol Ests'!I$502*('Data with Vol Ests'!I252+('Data with Vol Ests'!I253-'Data with Vol Ests'!I252)*('Data with Vol Ests'!L$503/'Data with Vol Ests'!L253))/'Data with Vol Ests'!I252</f>
        <v>5313.221753954266</v>
      </c>
      <c r="D252" s="4">
        <f>'Data with Vol Ests'!N$502*('Data with Vol Ests'!N252+('Data with Vol Ests'!N253-'Data with Vol Ests'!N252)*('Data with Vol Ests'!Q$503/'Data with Vol Ests'!Q253))/'Data with Vol Ests'!N252</f>
        <v>4334.731701054525</v>
      </c>
      <c r="E252" s="4">
        <f>'Data with Vol Ests'!S$502*('Data with Vol Ests'!S252+('Data with Vol Ests'!S253-'Data with Vol Ests'!S252)*('Data with Vol Ests'!V$503/'Data with Vol Ests'!V253))/'Data with Vol Ests'!S252</f>
        <v>12130.879318518659</v>
      </c>
      <c r="G252" s="5">
        <f>$L$2*B252/Data!C$502+$M$2*C252/Data!D$502+$N$2*D252/Data!E$502+$O$2*E252/Data!F$502</f>
        <v>10088.096476470135</v>
      </c>
      <c r="I252" s="5">
        <f t="shared" si="3"/>
        <v>-88.0964764701348</v>
      </c>
    </row>
    <row r="253" spans="1:9" ht="15">
      <c r="A253">
        <f>Data!A254</f>
        <v>252</v>
      </c>
      <c r="B253" s="4">
        <f>'Data with Vol Ests'!D$502*('Data with Vol Ests'!D253+('Data with Vol Ests'!D254-'Data with Vol Ests'!D253)*('Data with Vol Ests'!G$503/'Data with Vol Ests'!G254))/'Data with Vol Ests'!D253</f>
        <v>11191.106133342053</v>
      </c>
      <c r="C253" s="4">
        <f>'Data with Vol Ests'!I$502*('Data with Vol Ests'!I253+('Data with Vol Ests'!I254-'Data with Vol Ests'!I253)*('Data with Vol Ests'!L$503/'Data with Vol Ests'!L254))/'Data with Vol Ests'!I253</f>
        <v>5329.985432656352</v>
      </c>
      <c r="D253" s="4">
        <f>'Data with Vol Ests'!N$502*('Data with Vol Ests'!N253+('Data with Vol Ests'!N254-'Data with Vol Ests'!N253)*('Data with Vol Ests'!Q$503/'Data with Vol Ests'!Q254))/'Data with Vol Ests'!N253</f>
        <v>4330.73039383717</v>
      </c>
      <c r="E253" s="4">
        <f>'Data with Vol Ests'!S$502*('Data with Vol Ests'!S253+('Data with Vol Ests'!S254-'Data with Vol Ests'!S253)*('Data with Vol Ests'!V$503/'Data with Vol Ests'!V254))/'Data with Vol Ests'!S253</f>
        <v>12377.853718417462</v>
      </c>
      <c r="G253" s="5">
        <f>$L$2*B253/Data!C$502+$M$2*C253/Data!D$502+$N$2*D253/Data!E$502+$O$2*E253/Data!F$502</f>
        <v>10224.554581391767</v>
      </c>
      <c r="I253" s="5">
        <f t="shared" si="3"/>
        <v>-224.554581391767</v>
      </c>
    </row>
    <row r="254" spans="1:9" ht="15">
      <c r="A254">
        <f>Data!A255</f>
        <v>253</v>
      </c>
      <c r="B254" s="4">
        <f>'Data with Vol Ests'!D$502*('Data with Vol Ests'!D254+('Data with Vol Ests'!D255-'Data with Vol Ests'!D254)*('Data with Vol Ests'!G$503/'Data with Vol Ests'!G255))/'Data with Vol Ests'!D254</f>
        <v>11152.345974094715</v>
      </c>
      <c r="C254" s="4">
        <f>'Data with Vol Ests'!I$502*('Data with Vol Ests'!I254+('Data with Vol Ests'!I255-'Data with Vol Ests'!I254)*('Data with Vol Ests'!L$503/'Data with Vol Ests'!L255))/'Data with Vol Ests'!I254</f>
        <v>5303.316202626812</v>
      </c>
      <c r="D254" s="4">
        <f>'Data with Vol Ests'!N$502*('Data with Vol Ests'!N254+('Data with Vol Ests'!N255-'Data with Vol Ests'!N254)*('Data with Vol Ests'!Q$503/'Data with Vol Ests'!Q255))/'Data with Vol Ests'!N254</f>
        <v>4241.608423557592</v>
      </c>
      <c r="E254" s="4">
        <f>'Data with Vol Ests'!S$502*('Data with Vol Ests'!S254+('Data with Vol Ests'!S255-'Data with Vol Ests'!S254)*('Data with Vol Ests'!V$503/'Data with Vol Ests'!V255))/'Data with Vol Ests'!S254</f>
        <v>11882.006261565104</v>
      </c>
      <c r="G254" s="5">
        <f>$L$2*B254/Data!C$502+$M$2*C254/Data!D$502+$N$2*D254/Data!E$502+$O$2*E254/Data!F$502</f>
        <v>10091.411990289565</v>
      </c>
      <c r="I254" s="5">
        <f t="shared" si="3"/>
        <v>-91.41199028956544</v>
      </c>
    </row>
    <row r="255" spans="1:9" ht="15">
      <c r="A255">
        <f>Data!A256</f>
        <v>254</v>
      </c>
      <c r="B255" s="4">
        <f>'Data with Vol Ests'!D$502*('Data with Vol Ests'!D255+('Data with Vol Ests'!D256-'Data with Vol Ests'!D255)*('Data with Vol Ests'!G$503/'Data with Vol Ests'!G256))/'Data with Vol Ests'!D255</f>
        <v>10813.951695177106</v>
      </c>
      <c r="C255" s="4">
        <f>'Data with Vol Ests'!I$502*('Data with Vol Ests'!I255+('Data with Vol Ests'!I256-'Data with Vol Ests'!I255)*('Data with Vol Ests'!L$503/'Data with Vol Ests'!L256))/'Data with Vol Ests'!I255</f>
        <v>5042.8632779204545</v>
      </c>
      <c r="D255" s="4">
        <f>'Data with Vol Ests'!N$502*('Data with Vol Ests'!N255+('Data with Vol Ests'!N256-'Data with Vol Ests'!N255)*('Data with Vol Ests'!Q$503/'Data with Vol Ests'!Q256))/'Data with Vol Ests'!N255</f>
        <v>4042.6394601176607</v>
      </c>
      <c r="E255" s="4">
        <f>'Data with Vol Ests'!S$502*('Data with Vol Ests'!S255+('Data with Vol Ests'!S256-'Data with Vol Ests'!S255)*('Data with Vol Ests'!V$503/'Data with Vol Ests'!V256))/'Data with Vol Ests'!S255</f>
        <v>11779.968351603991</v>
      </c>
      <c r="G255" s="5">
        <f>$L$2*B255/Data!C$502+$M$2*C255/Data!D$502+$N$2*D255/Data!E$502+$O$2*E255/Data!F$502</f>
        <v>9754.1876168217</v>
      </c>
      <c r="I255" s="5">
        <f t="shared" si="3"/>
        <v>245.81238317829957</v>
      </c>
    </row>
    <row r="256" spans="1:9" ht="15">
      <c r="A256">
        <f>Data!A257</f>
        <v>255</v>
      </c>
      <c r="B256" s="4">
        <f>'Data with Vol Ests'!D$502*('Data with Vol Ests'!D256+('Data with Vol Ests'!D257-'Data with Vol Ests'!D256)*('Data with Vol Ests'!G$503/'Data with Vol Ests'!G257))/'Data with Vol Ests'!D256</f>
        <v>11107.63253484316</v>
      </c>
      <c r="C256" s="4">
        <f>'Data with Vol Ests'!I$502*('Data with Vol Ests'!I256+('Data with Vol Ests'!I257-'Data with Vol Ests'!I256)*('Data with Vol Ests'!L$503/'Data with Vol Ests'!L257))/'Data with Vol Ests'!I256</f>
        <v>5259.926426324007</v>
      </c>
      <c r="D256" s="4">
        <f>'Data with Vol Ests'!N$502*('Data with Vol Ests'!N256+('Data with Vol Ests'!N257-'Data with Vol Ests'!N256)*('Data with Vol Ests'!Q$503/'Data with Vol Ests'!Q257))/'Data with Vol Ests'!N256</f>
        <v>4264.484954955748</v>
      </c>
      <c r="E256" s="4">
        <f>'Data with Vol Ests'!S$502*('Data with Vol Ests'!S256+('Data with Vol Ests'!S257-'Data with Vol Ests'!S256)*('Data with Vol Ests'!V$503/'Data with Vol Ests'!V257))/'Data with Vol Ests'!S256</f>
        <v>12093.427040824708</v>
      </c>
      <c r="G256" s="5">
        <f>$L$2*B256/Data!C$502+$M$2*C256/Data!D$502+$N$2*D256/Data!E$502+$O$2*E256/Data!F$502</f>
        <v>10090.767963981063</v>
      </c>
      <c r="I256" s="5">
        <f t="shared" si="3"/>
        <v>-90.76796398106308</v>
      </c>
    </row>
    <row r="257" spans="1:9" ht="15">
      <c r="A257">
        <f>Data!A258</f>
        <v>256</v>
      </c>
      <c r="B257" s="4">
        <f>'Data with Vol Ests'!D$502*('Data with Vol Ests'!D257+('Data with Vol Ests'!D258-'Data with Vol Ests'!D257)*('Data with Vol Ests'!G$503/'Data with Vol Ests'!G258))/'Data with Vol Ests'!D257</f>
        <v>10644.042933333067</v>
      </c>
      <c r="C257" s="4">
        <f>'Data with Vol Ests'!I$502*('Data with Vol Ests'!I257+('Data with Vol Ests'!I258-'Data with Vol Ests'!I257)*('Data with Vol Ests'!L$503/'Data with Vol Ests'!L258))/'Data with Vol Ests'!I257</f>
        <v>5013.207654995132</v>
      </c>
      <c r="D257" s="4">
        <f>'Data with Vol Ests'!N$502*('Data with Vol Ests'!N257+('Data with Vol Ests'!N258-'Data with Vol Ests'!N257)*('Data with Vol Ests'!Q$503/'Data with Vol Ests'!Q258))/'Data with Vol Ests'!N257</f>
        <v>4001.3653805044983</v>
      </c>
      <c r="E257" s="4">
        <f>'Data with Vol Ests'!S$502*('Data with Vol Ests'!S257+('Data with Vol Ests'!S258-'Data with Vol Ests'!S257)*('Data with Vol Ests'!V$503/'Data with Vol Ests'!V258))/'Data with Vol Ests'!S257</f>
        <v>11885.144586920833</v>
      </c>
      <c r="G257" s="5">
        <f>$L$2*B257/Data!C$502+$M$2*C257/Data!D$502+$N$2*D257/Data!E$502+$O$2*E257/Data!F$502</f>
        <v>9683.162391221842</v>
      </c>
      <c r="I257" s="5">
        <f t="shared" si="3"/>
        <v>316.837608778158</v>
      </c>
    </row>
    <row r="258" spans="1:9" ht="15">
      <c r="A258">
        <f>Data!A259</f>
        <v>257</v>
      </c>
      <c r="B258" s="4">
        <f>'Data with Vol Ests'!D$502*('Data with Vol Ests'!D258+('Data with Vol Ests'!D259-'Data with Vol Ests'!D258)*('Data with Vol Ests'!G$503/'Data with Vol Ests'!G259))/'Data with Vol Ests'!D258</f>
        <v>11043.44831681051</v>
      </c>
      <c r="C258" s="4">
        <f>'Data with Vol Ests'!I$502*('Data with Vol Ests'!I258+('Data with Vol Ests'!I259-'Data with Vol Ests'!I258)*('Data with Vol Ests'!L$503/'Data with Vol Ests'!L259))/'Data with Vol Ests'!I258</f>
        <v>5110.457949387422</v>
      </c>
      <c r="D258" s="4">
        <f>'Data with Vol Ests'!N$502*('Data with Vol Ests'!N258+('Data with Vol Ests'!N259-'Data with Vol Ests'!N258)*('Data with Vol Ests'!Q$503/'Data with Vol Ests'!Q259))/'Data with Vol Ests'!N258</f>
        <v>4161.949713806426</v>
      </c>
      <c r="E258" s="4">
        <f>'Data with Vol Ests'!S$502*('Data with Vol Ests'!S258+('Data with Vol Ests'!S259-'Data with Vol Ests'!S258)*('Data with Vol Ests'!V$503/'Data with Vol Ests'!V259))/'Data with Vol Ests'!S258</f>
        <v>11674.781083506432</v>
      </c>
      <c r="G258" s="5">
        <f>$L$2*B258/Data!C$502+$M$2*C258/Data!D$502+$N$2*D258/Data!E$502+$O$2*E258/Data!F$502</f>
        <v>9887.198688109667</v>
      </c>
      <c r="I258" s="5">
        <f aca="true" t="shared" si="4" ref="I258:I321">10000-G258</f>
        <v>112.80131189033273</v>
      </c>
    </row>
    <row r="259" spans="1:9" ht="15">
      <c r="A259">
        <f>Data!A260</f>
        <v>258</v>
      </c>
      <c r="B259" s="4">
        <f>'Data with Vol Ests'!D$502*('Data with Vol Ests'!D259+('Data with Vol Ests'!D260-'Data with Vol Ests'!D259)*('Data with Vol Ests'!G$503/'Data with Vol Ests'!G260))/'Data with Vol Ests'!D259</f>
        <v>11296.931644136943</v>
      </c>
      <c r="C259" s="4">
        <f>'Data with Vol Ests'!I$502*('Data with Vol Ests'!I259+('Data with Vol Ests'!I260-'Data with Vol Ests'!I259)*('Data with Vol Ests'!L$503/'Data with Vol Ests'!L260))/'Data with Vol Ests'!I259</f>
        <v>5426.003084008952</v>
      </c>
      <c r="D259" s="4">
        <f>'Data with Vol Ests'!N$502*('Data with Vol Ests'!N259+('Data with Vol Ests'!N260-'Data with Vol Ests'!N259)*('Data with Vol Ests'!Q$503/'Data with Vol Ests'!Q260))/'Data with Vol Ests'!N259</f>
        <v>4368.483290935617</v>
      </c>
      <c r="E259" s="4">
        <f>'Data with Vol Ests'!S$502*('Data with Vol Ests'!S259+('Data with Vol Ests'!S260-'Data with Vol Ests'!S259)*('Data with Vol Ests'!V$503/'Data with Vol Ests'!V260))/'Data with Vol Ests'!S259</f>
        <v>12110.807008824473</v>
      </c>
      <c r="G259" s="5">
        <f>$L$2*B259/Data!C$502+$M$2*C259/Data!D$502+$N$2*D259/Data!E$502+$O$2*E259/Data!F$502</f>
        <v>10282.834533813004</v>
      </c>
      <c r="I259" s="5">
        <f t="shared" si="4"/>
        <v>-282.8345338130039</v>
      </c>
    </row>
    <row r="260" spans="1:9" ht="15">
      <c r="A260">
        <f>Data!A261</f>
        <v>259</v>
      </c>
      <c r="B260" s="4">
        <f>'Data with Vol Ests'!D$502*('Data with Vol Ests'!D260+('Data with Vol Ests'!D261-'Data with Vol Ests'!D260)*('Data with Vol Ests'!G$503/'Data with Vol Ests'!G261))/'Data with Vol Ests'!D260</f>
        <v>10997.139067342336</v>
      </c>
      <c r="C260" s="4">
        <f>'Data with Vol Ests'!I$502*('Data with Vol Ests'!I260+('Data with Vol Ests'!I261-'Data with Vol Ests'!I260)*('Data with Vol Ests'!L$503/'Data with Vol Ests'!L261))/'Data with Vol Ests'!I260</f>
        <v>5234.557136962258</v>
      </c>
      <c r="D260" s="4">
        <f>'Data with Vol Ests'!N$502*('Data with Vol Ests'!N260+('Data with Vol Ests'!N261-'Data with Vol Ests'!N260)*('Data with Vol Ests'!Q$503/'Data with Vol Ests'!Q261))/'Data with Vol Ests'!N260</f>
        <v>4270.235567742906</v>
      </c>
      <c r="E260" s="4">
        <f>'Data with Vol Ests'!S$502*('Data with Vol Ests'!S260+('Data with Vol Ests'!S261-'Data with Vol Ests'!S260)*('Data with Vol Ests'!V$503/'Data with Vol Ests'!V261))/'Data with Vol Ests'!S260</f>
        <v>11931.108461413762</v>
      </c>
      <c r="G260" s="5">
        <f>$L$2*B260/Data!C$502+$M$2*C260/Data!D$502+$N$2*D260/Data!E$502+$O$2*E260/Data!F$502</f>
        <v>10010.346486511893</v>
      </c>
      <c r="I260" s="5">
        <f t="shared" si="4"/>
        <v>-10.34648651189309</v>
      </c>
    </row>
    <row r="261" spans="1:9" ht="15">
      <c r="A261">
        <f>Data!A262</f>
        <v>260</v>
      </c>
      <c r="B261" s="4">
        <f>'Data with Vol Ests'!D$502*('Data with Vol Ests'!D261+('Data with Vol Ests'!D262-'Data with Vol Ests'!D261)*('Data with Vol Ests'!G$503/'Data with Vol Ests'!G262))/'Data with Vol Ests'!D261</f>
        <v>11226.820422674064</v>
      </c>
      <c r="C261" s="4">
        <f>'Data with Vol Ests'!I$502*('Data with Vol Ests'!I261+('Data with Vol Ests'!I262-'Data with Vol Ests'!I261)*('Data with Vol Ests'!L$503/'Data with Vol Ests'!L262))/'Data with Vol Ests'!I261</f>
        <v>5284.132413070102</v>
      </c>
      <c r="D261" s="4">
        <f>'Data with Vol Ests'!N$502*('Data with Vol Ests'!N261+('Data with Vol Ests'!N262-'Data with Vol Ests'!N261)*('Data with Vol Ests'!Q$503/'Data with Vol Ests'!Q262))/'Data with Vol Ests'!N261</f>
        <v>4315.306859581815</v>
      </c>
      <c r="E261" s="4">
        <f>'Data with Vol Ests'!S$502*('Data with Vol Ests'!S261+('Data with Vol Ests'!S262-'Data with Vol Ests'!S261)*('Data with Vol Ests'!V$503/'Data with Vol Ests'!V262))/'Data with Vol Ests'!S261</f>
        <v>12029.4931207997</v>
      </c>
      <c r="G261" s="5">
        <f>$L$2*B261/Data!C$502+$M$2*C261/Data!D$502+$N$2*D261/Data!E$502+$O$2*E261/Data!F$502</f>
        <v>10149.369167432038</v>
      </c>
      <c r="I261" s="5">
        <f t="shared" si="4"/>
        <v>-149.369167432038</v>
      </c>
    </row>
    <row r="262" spans="1:9" ht="15">
      <c r="A262">
        <f>Data!A263</f>
        <v>261</v>
      </c>
      <c r="B262" s="4">
        <f>'Data with Vol Ests'!D$502*('Data with Vol Ests'!D262+('Data with Vol Ests'!D263-'Data with Vol Ests'!D262)*('Data with Vol Ests'!G$503/'Data with Vol Ests'!G263))/'Data with Vol Ests'!D262</f>
        <v>11049.131042571576</v>
      </c>
      <c r="C262" s="4">
        <f>'Data with Vol Ests'!I$502*('Data with Vol Ests'!I262+('Data with Vol Ests'!I263-'Data with Vol Ests'!I262)*('Data with Vol Ests'!L$503/'Data with Vol Ests'!L263))/'Data with Vol Ests'!I262</f>
        <v>5083.022116522475</v>
      </c>
      <c r="D262" s="4">
        <f>'Data with Vol Ests'!N$502*('Data with Vol Ests'!N262+('Data with Vol Ests'!N263-'Data with Vol Ests'!N262)*('Data with Vol Ests'!Q$503/'Data with Vol Ests'!Q263))/'Data with Vol Ests'!N262</f>
        <v>4185.302185749205</v>
      </c>
      <c r="E262" s="4">
        <f>'Data with Vol Ests'!S$502*('Data with Vol Ests'!S262+('Data with Vol Ests'!S263-'Data with Vol Ests'!S262)*('Data with Vol Ests'!V$503/'Data with Vol Ests'!V263))/'Data with Vol Ests'!S262</f>
        <v>12313.44127637262</v>
      </c>
      <c r="G262" s="5">
        <f>$L$2*B262/Data!C$502+$M$2*C262/Data!D$502+$N$2*D262/Data!E$502+$O$2*E262/Data!F$502</f>
        <v>9985.333815323613</v>
      </c>
      <c r="I262" s="5">
        <f t="shared" si="4"/>
        <v>14.666184676387275</v>
      </c>
    </row>
    <row r="263" spans="1:9" ht="15">
      <c r="A263">
        <f>Data!A264</f>
        <v>262</v>
      </c>
      <c r="B263" s="4">
        <f>'Data with Vol Ests'!D$502*('Data with Vol Ests'!D263+('Data with Vol Ests'!D264-'Data with Vol Ests'!D263)*('Data with Vol Ests'!G$503/'Data with Vol Ests'!G264))/'Data with Vol Ests'!D263</f>
        <v>11491.158902108362</v>
      </c>
      <c r="C263" s="4">
        <f>'Data with Vol Ests'!I$502*('Data with Vol Ests'!I263+('Data with Vol Ests'!I264-'Data with Vol Ests'!I263)*('Data with Vol Ests'!L$503/'Data with Vol Ests'!L264))/'Data with Vol Ests'!I263</f>
        <v>5187.5960546424</v>
      </c>
      <c r="D263" s="4">
        <f>'Data with Vol Ests'!N$502*('Data with Vol Ests'!N263+('Data with Vol Ests'!N264-'Data with Vol Ests'!N263)*('Data with Vol Ests'!Q$503/'Data with Vol Ests'!Q264))/'Data with Vol Ests'!N263</f>
        <v>4243.3410685398185</v>
      </c>
      <c r="E263" s="4">
        <f>'Data with Vol Ests'!S$502*('Data with Vol Ests'!S263+('Data with Vol Ests'!S264-'Data with Vol Ests'!S263)*('Data with Vol Ests'!V$503/'Data with Vol Ests'!V264))/'Data with Vol Ests'!S263</f>
        <v>11692.203658184291</v>
      </c>
      <c r="G263" s="5">
        <f>$L$2*B263/Data!C$502+$M$2*C263/Data!D$502+$N$2*D263/Data!E$502+$O$2*E263/Data!F$502</f>
        <v>10116.363297410502</v>
      </c>
      <c r="I263" s="5">
        <f t="shared" si="4"/>
        <v>-116.36329741050213</v>
      </c>
    </row>
    <row r="264" spans="1:9" ht="15">
      <c r="A264">
        <f>Data!A265</f>
        <v>263</v>
      </c>
      <c r="B264" s="4">
        <f>'Data with Vol Ests'!D$502*('Data with Vol Ests'!D264+('Data with Vol Ests'!D265-'Data with Vol Ests'!D264)*('Data with Vol Ests'!G$503/'Data with Vol Ests'!G265))/'Data with Vol Ests'!D264</f>
        <v>11131.097211223747</v>
      </c>
      <c r="C264" s="4">
        <f>'Data with Vol Ests'!I$502*('Data with Vol Ests'!I264+('Data with Vol Ests'!I265-'Data with Vol Ests'!I264)*('Data with Vol Ests'!L$503/'Data with Vol Ests'!L265))/'Data with Vol Ests'!I264</f>
        <v>5482.886853164407</v>
      </c>
      <c r="D264" s="4">
        <f>'Data with Vol Ests'!N$502*('Data with Vol Ests'!N264+('Data with Vol Ests'!N265-'Data with Vol Ests'!N264)*('Data with Vol Ests'!Q$503/'Data with Vol Ests'!Q265))/'Data with Vol Ests'!N264</f>
        <v>4522.749026202803</v>
      </c>
      <c r="E264" s="4">
        <f>'Data with Vol Ests'!S$502*('Data with Vol Ests'!S264+('Data with Vol Ests'!S265-'Data with Vol Ests'!S264)*('Data with Vol Ests'!V$503/'Data with Vol Ests'!V265))/'Data with Vol Ests'!S264</f>
        <v>12566.026075812155</v>
      </c>
      <c r="G264" s="5">
        <f>$L$2*B264/Data!C$502+$M$2*C264/Data!D$502+$N$2*D264/Data!E$502+$O$2*E264/Data!F$502</f>
        <v>10367.813846458599</v>
      </c>
      <c r="I264" s="5">
        <f t="shared" si="4"/>
        <v>-367.8138464585991</v>
      </c>
    </row>
    <row r="265" spans="1:9" ht="15">
      <c r="A265">
        <f>Data!A266</f>
        <v>264</v>
      </c>
      <c r="B265" s="4">
        <f>'Data with Vol Ests'!D$502*('Data with Vol Ests'!D265+('Data with Vol Ests'!D266-'Data with Vol Ests'!D265)*('Data with Vol Ests'!G$503/'Data with Vol Ests'!G266))/'Data with Vol Ests'!D265</f>
        <v>10950.779288130414</v>
      </c>
      <c r="C265" s="4">
        <f>'Data with Vol Ests'!I$502*('Data with Vol Ests'!I265+('Data with Vol Ests'!I266-'Data with Vol Ests'!I265)*('Data with Vol Ests'!L$503/'Data with Vol Ests'!L266))/'Data with Vol Ests'!I265</f>
        <v>5151.454779529194</v>
      </c>
      <c r="D265" s="4">
        <f>'Data with Vol Ests'!N$502*('Data with Vol Ests'!N265+('Data with Vol Ests'!N266-'Data with Vol Ests'!N265)*('Data with Vol Ests'!Q$503/'Data with Vol Ests'!Q266))/'Data with Vol Ests'!N265</f>
        <v>4167.889689255745</v>
      </c>
      <c r="E265" s="4">
        <f>'Data with Vol Ests'!S$502*('Data with Vol Ests'!S265+('Data with Vol Ests'!S266-'Data with Vol Ests'!S265)*('Data with Vol Ests'!V$503/'Data with Vol Ests'!V266))/'Data with Vol Ests'!S265</f>
        <v>12033.237593865788</v>
      </c>
      <c r="G265" s="5">
        <f>$L$2*B265/Data!C$502+$M$2*C265/Data!D$502+$N$2*D265/Data!E$502+$O$2*E265/Data!F$502</f>
        <v>9938.349543071867</v>
      </c>
      <c r="I265" s="5">
        <f t="shared" si="4"/>
        <v>61.65045692813328</v>
      </c>
    </row>
    <row r="266" spans="1:9" ht="15">
      <c r="A266">
        <f>Data!A267</f>
        <v>265</v>
      </c>
      <c r="B266" s="4">
        <f>'Data with Vol Ests'!D$502*('Data with Vol Ests'!D266+('Data with Vol Ests'!D267-'Data with Vol Ests'!D266)*('Data with Vol Ests'!G$503/'Data with Vol Ests'!G267))/'Data with Vol Ests'!D266</f>
        <v>11102.60929279222</v>
      </c>
      <c r="C266" s="4">
        <f>'Data with Vol Ests'!I$502*('Data with Vol Ests'!I266+('Data with Vol Ests'!I267-'Data with Vol Ests'!I266)*('Data with Vol Ests'!L$503/'Data with Vol Ests'!L267))/'Data with Vol Ests'!I266</f>
        <v>5239.060480904005</v>
      </c>
      <c r="D266" s="4">
        <f>'Data with Vol Ests'!N$502*('Data with Vol Ests'!N266+('Data with Vol Ests'!N267-'Data with Vol Ests'!N266)*('Data with Vol Ests'!Q$503/'Data with Vol Ests'!Q267))/'Data with Vol Ests'!N266</f>
        <v>4243.997205258548</v>
      </c>
      <c r="E266" s="4">
        <f>'Data with Vol Ests'!S$502*('Data with Vol Ests'!S266+('Data with Vol Ests'!S267-'Data with Vol Ests'!S266)*('Data with Vol Ests'!V$503/'Data with Vol Ests'!V267))/'Data with Vol Ests'!S266</f>
        <v>11920.30933696964</v>
      </c>
      <c r="G266" s="5">
        <f>$L$2*B266/Data!C$502+$M$2*C266/Data!D$502+$N$2*D266/Data!E$502+$O$2*E266/Data!F$502</f>
        <v>10043.215638550033</v>
      </c>
      <c r="I266" s="5">
        <f t="shared" si="4"/>
        <v>-43.21563855003296</v>
      </c>
    </row>
    <row r="267" spans="1:9" ht="15">
      <c r="A267">
        <f>Data!A268</f>
        <v>266</v>
      </c>
      <c r="B267" s="4">
        <f>'Data with Vol Ests'!D$502*('Data with Vol Ests'!D267+('Data with Vol Ests'!D268-'Data with Vol Ests'!D267)*('Data with Vol Ests'!G$503/'Data with Vol Ests'!G268))/'Data with Vol Ests'!D267</f>
        <v>10958.017090661231</v>
      </c>
      <c r="C267" s="4">
        <f>'Data with Vol Ests'!I$502*('Data with Vol Ests'!I267+('Data with Vol Ests'!I268-'Data with Vol Ests'!I267)*('Data with Vol Ests'!L$503/'Data with Vol Ests'!L268))/'Data with Vol Ests'!I267</f>
        <v>5103.968367391915</v>
      </c>
      <c r="D267" s="4">
        <f>'Data with Vol Ests'!N$502*('Data with Vol Ests'!N267+('Data with Vol Ests'!N268-'Data with Vol Ests'!N267)*('Data with Vol Ests'!Q$503/'Data with Vol Ests'!Q268))/'Data with Vol Ests'!N267</f>
        <v>4138.990974169605</v>
      </c>
      <c r="E267" s="4">
        <f>'Data with Vol Ests'!S$502*('Data with Vol Ests'!S267+('Data with Vol Ests'!S268-'Data with Vol Ests'!S267)*('Data with Vol Ests'!V$503/'Data with Vol Ests'!V268))/'Data with Vol Ests'!S267</f>
        <v>12085.025565403606</v>
      </c>
      <c r="G267" s="5">
        <f>$L$2*B267/Data!C$502+$M$2*C267/Data!D$502+$N$2*D267/Data!E$502+$O$2*E267/Data!F$502</f>
        <v>9915.354012788446</v>
      </c>
      <c r="I267" s="5">
        <f t="shared" si="4"/>
        <v>84.6459872115538</v>
      </c>
    </row>
    <row r="268" spans="1:9" ht="15">
      <c r="A268">
        <f>Data!A269</f>
        <v>267</v>
      </c>
      <c r="B268" s="4">
        <f>'Data with Vol Ests'!D$502*('Data with Vol Ests'!D268+('Data with Vol Ests'!D269-'Data with Vol Ests'!D268)*('Data with Vol Ests'!G$503/'Data with Vol Ests'!G269))/'Data with Vol Ests'!D268</f>
        <v>11180.402870358885</v>
      </c>
      <c r="C268" s="4">
        <f>'Data with Vol Ests'!I$502*('Data with Vol Ests'!I268+('Data with Vol Ests'!I269-'Data with Vol Ests'!I268)*('Data with Vol Ests'!L$503/'Data with Vol Ests'!L269))/'Data with Vol Ests'!I268</f>
        <v>5254.796544423208</v>
      </c>
      <c r="D268" s="4">
        <f>'Data with Vol Ests'!N$502*('Data with Vol Ests'!N268+('Data with Vol Ests'!N269-'Data with Vol Ests'!N268)*('Data with Vol Ests'!Q$503/'Data with Vol Ests'!Q269))/'Data with Vol Ests'!N268</f>
        <v>4301.871443066592</v>
      </c>
      <c r="E268" s="4">
        <f>'Data with Vol Ests'!S$502*('Data with Vol Ests'!S268+('Data with Vol Ests'!S269-'Data with Vol Ests'!S268)*('Data with Vol Ests'!V$503/'Data with Vol Ests'!V269))/'Data with Vol Ests'!S268</f>
        <v>12037.155264924784</v>
      </c>
      <c r="G268" s="5">
        <f>$L$2*B268/Data!C$502+$M$2*C268/Data!D$502+$N$2*D268/Data!E$502+$O$2*E268/Data!F$502</f>
        <v>10113.68724161207</v>
      </c>
      <c r="I268" s="5">
        <f t="shared" si="4"/>
        <v>-113.68724161206956</v>
      </c>
    </row>
    <row r="269" spans="1:9" ht="15">
      <c r="A269">
        <f>Data!A270</f>
        <v>268</v>
      </c>
      <c r="B269" s="4">
        <f>'Data with Vol Ests'!D$502*('Data with Vol Ests'!D269+('Data with Vol Ests'!D270-'Data with Vol Ests'!D269)*('Data with Vol Ests'!G$503/'Data with Vol Ests'!G270))/'Data with Vol Ests'!D269</f>
        <v>11077.992314905787</v>
      </c>
      <c r="C269" s="4">
        <f>'Data with Vol Ests'!I$502*('Data with Vol Ests'!I269+('Data with Vol Ests'!I270-'Data with Vol Ests'!I269)*('Data with Vol Ests'!L$503/'Data with Vol Ests'!L270))/'Data with Vol Ests'!I269</f>
        <v>5284.2930934865135</v>
      </c>
      <c r="D269" s="4">
        <f>'Data with Vol Ests'!N$502*('Data with Vol Ests'!N269+('Data with Vol Ests'!N270-'Data with Vol Ests'!N269)*('Data with Vol Ests'!Q$503/'Data with Vol Ests'!Q270))/'Data with Vol Ests'!N269</f>
        <v>4292.5522023867825</v>
      </c>
      <c r="E269" s="4">
        <f>'Data with Vol Ests'!S$502*('Data with Vol Ests'!S269+('Data with Vol Ests'!S270-'Data with Vol Ests'!S269)*('Data with Vol Ests'!V$503/'Data with Vol Ests'!V270))/'Data with Vol Ests'!S269</f>
        <v>12373.818298993698</v>
      </c>
      <c r="G269" s="5">
        <f>$L$2*B269/Data!C$502+$M$2*C269/Data!D$502+$N$2*D269/Data!E$502+$O$2*E269/Data!F$502</f>
        <v>10147.423832753737</v>
      </c>
      <c r="I269" s="5">
        <f t="shared" si="4"/>
        <v>-147.42383275373686</v>
      </c>
    </row>
    <row r="270" spans="1:9" ht="15">
      <c r="A270">
        <f>Data!A271</f>
        <v>269</v>
      </c>
      <c r="B270" s="4">
        <f>'Data with Vol Ests'!D$502*('Data with Vol Ests'!D270+('Data with Vol Ests'!D271-'Data with Vol Ests'!D270)*('Data with Vol Ests'!G$503/'Data with Vol Ests'!G271))/'Data with Vol Ests'!D270</f>
        <v>10993.476726451943</v>
      </c>
      <c r="C270" s="4">
        <f>'Data with Vol Ests'!I$502*('Data with Vol Ests'!I270+('Data with Vol Ests'!I271-'Data with Vol Ests'!I270)*('Data with Vol Ests'!L$503/'Data with Vol Ests'!L271))/'Data with Vol Ests'!I270</f>
        <v>5164.556935271089</v>
      </c>
      <c r="D270" s="4">
        <f>'Data with Vol Ests'!N$502*('Data with Vol Ests'!N270+('Data with Vol Ests'!N271-'Data with Vol Ests'!N270)*('Data with Vol Ests'!Q$503/'Data with Vol Ests'!Q271))/'Data with Vol Ests'!N270</f>
        <v>4199.116616961464</v>
      </c>
      <c r="E270" s="4">
        <f>'Data with Vol Ests'!S$502*('Data with Vol Ests'!S270+('Data with Vol Ests'!S271-'Data with Vol Ests'!S270)*('Data with Vol Ests'!V$503/'Data with Vol Ests'!V271))/'Data with Vol Ests'!S270</f>
        <v>11966.020031851462</v>
      </c>
      <c r="G270" s="5">
        <f>$L$2*B270/Data!C$502+$M$2*C270/Data!D$502+$N$2*D270/Data!E$502+$O$2*E270/Data!F$502</f>
        <v>9957.599098461023</v>
      </c>
      <c r="I270" s="5">
        <f t="shared" si="4"/>
        <v>42.40090153897654</v>
      </c>
    </row>
    <row r="271" spans="1:9" ht="15">
      <c r="A271">
        <f>Data!A272</f>
        <v>270</v>
      </c>
      <c r="B271" s="4">
        <f>'Data with Vol Ests'!D$502*('Data with Vol Ests'!D271+('Data with Vol Ests'!D272-'Data with Vol Ests'!D271)*('Data with Vol Ests'!G$503/'Data with Vol Ests'!G272))/'Data with Vol Ests'!D271</f>
        <v>11349.188062093033</v>
      </c>
      <c r="C271" s="4">
        <f>'Data with Vol Ests'!I$502*('Data with Vol Ests'!I271+('Data with Vol Ests'!I272-'Data with Vol Ests'!I271)*('Data with Vol Ests'!L$503/'Data with Vol Ests'!L272))/'Data with Vol Ests'!I271</f>
        <v>5264.374671848414</v>
      </c>
      <c r="D271" s="4">
        <f>'Data with Vol Ests'!N$502*('Data with Vol Ests'!N271+('Data with Vol Ests'!N272-'Data with Vol Ests'!N271)*('Data with Vol Ests'!Q$503/'Data with Vol Ests'!Q272))/'Data with Vol Ests'!N271</f>
        <v>4319.963537000275</v>
      </c>
      <c r="E271" s="4">
        <f>'Data with Vol Ests'!S$502*('Data with Vol Ests'!S271+('Data with Vol Ests'!S272-'Data with Vol Ests'!S271)*('Data with Vol Ests'!V$503/'Data with Vol Ests'!V272))/'Data with Vol Ests'!S271</f>
        <v>12060.752150317328</v>
      </c>
      <c r="G271" s="5">
        <f>$L$2*B271/Data!C$502+$M$2*C271/Data!D$502+$N$2*D271/Data!E$502+$O$2*E271/Data!F$502</f>
        <v>10188.6808602484</v>
      </c>
      <c r="I271" s="5">
        <f t="shared" si="4"/>
        <v>-188.68086024839977</v>
      </c>
    </row>
    <row r="272" spans="1:9" ht="15">
      <c r="A272">
        <f>Data!A273</f>
        <v>271</v>
      </c>
      <c r="B272" s="4">
        <f>'Data with Vol Ests'!D$502*('Data with Vol Ests'!D272+('Data with Vol Ests'!D273-'Data with Vol Ests'!D272)*('Data with Vol Ests'!G$503/'Data with Vol Ests'!G273))/'Data with Vol Ests'!D272</f>
        <v>10956.038571020825</v>
      </c>
      <c r="C272" s="4">
        <f>'Data with Vol Ests'!I$502*('Data with Vol Ests'!I272+('Data with Vol Ests'!I273-'Data with Vol Ests'!I272)*('Data with Vol Ests'!L$503/'Data with Vol Ests'!L273))/'Data with Vol Ests'!I272</f>
        <v>5186.893903398998</v>
      </c>
      <c r="D272" s="4">
        <f>'Data with Vol Ests'!N$502*('Data with Vol Ests'!N272+('Data with Vol Ests'!N273-'Data with Vol Ests'!N272)*('Data with Vol Ests'!Q$503/'Data with Vol Ests'!Q273))/'Data with Vol Ests'!N272</f>
        <v>4269.056043108865</v>
      </c>
      <c r="E272" s="4">
        <f>'Data with Vol Ests'!S$502*('Data with Vol Ests'!S272+('Data with Vol Ests'!S273-'Data with Vol Ests'!S272)*('Data with Vol Ests'!V$503/'Data with Vol Ests'!V273))/'Data with Vol Ests'!S272</f>
        <v>12191.909190669128</v>
      </c>
      <c r="G272" s="5">
        <f>$L$2*B272/Data!C$502+$M$2*C272/Data!D$502+$N$2*D272/Data!E$502+$O$2*E272/Data!F$502</f>
        <v>10011.080961542859</v>
      </c>
      <c r="I272" s="5">
        <f t="shared" si="4"/>
        <v>-11.080961542858859</v>
      </c>
    </row>
    <row r="273" spans="1:9" ht="15">
      <c r="A273">
        <f>Data!A274</f>
        <v>272</v>
      </c>
      <c r="B273" s="4">
        <f>'Data with Vol Ests'!D$502*('Data with Vol Ests'!D273+('Data with Vol Ests'!D274-'Data with Vol Ests'!D273)*('Data with Vol Ests'!G$503/'Data with Vol Ests'!G274))/'Data with Vol Ests'!D273</f>
        <v>10887.868201900532</v>
      </c>
      <c r="C273" s="4">
        <f>'Data with Vol Ests'!I$502*('Data with Vol Ests'!I273+('Data with Vol Ests'!I274-'Data with Vol Ests'!I273)*('Data with Vol Ests'!L$503/'Data with Vol Ests'!L274))/'Data with Vol Ests'!I273</f>
        <v>5259.589037529418</v>
      </c>
      <c r="D273" s="4">
        <f>'Data with Vol Ests'!N$502*('Data with Vol Ests'!N273+('Data with Vol Ests'!N274-'Data with Vol Ests'!N273)*('Data with Vol Ests'!Q$503/'Data with Vol Ests'!Q274))/'Data with Vol Ests'!N273</f>
        <v>4238.293022463405</v>
      </c>
      <c r="E273" s="4">
        <f>'Data with Vol Ests'!S$502*('Data with Vol Ests'!S273+('Data with Vol Ests'!S274-'Data with Vol Ests'!S273)*('Data with Vol Ests'!V$503/'Data with Vol Ests'!V274))/'Data with Vol Ests'!S273</f>
        <v>12147.94351639919</v>
      </c>
      <c r="G273" s="5">
        <f>$L$2*B273/Data!C$502+$M$2*C273/Data!D$502+$N$2*D273/Data!E$502+$O$2*E273/Data!F$502</f>
        <v>10013.703363385748</v>
      </c>
      <c r="I273" s="5">
        <f t="shared" si="4"/>
        <v>-13.703363385748162</v>
      </c>
    </row>
    <row r="274" spans="1:9" ht="15">
      <c r="A274">
        <f>Data!A275</f>
        <v>273</v>
      </c>
      <c r="B274" s="4">
        <f>'Data with Vol Ests'!D$502*('Data with Vol Ests'!D274+('Data with Vol Ests'!D275-'Data with Vol Ests'!D274)*('Data with Vol Ests'!G$503/'Data with Vol Ests'!G275))/'Data with Vol Ests'!D274</f>
        <v>11032.946839476079</v>
      </c>
      <c r="C274" s="4">
        <f>'Data with Vol Ests'!I$502*('Data with Vol Ests'!I274+('Data with Vol Ests'!I275-'Data with Vol Ests'!I274)*('Data with Vol Ests'!L$503/'Data with Vol Ests'!L275))/'Data with Vol Ests'!I274</f>
        <v>5220.310800347598</v>
      </c>
      <c r="D274" s="4">
        <f>'Data with Vol Ests'!N$502*('Data with Vol Ests'!N274+('Data with Vol Ests'!N275-'Data with Vol Ests'!N274)*('Data with Vol Ests'!Q$503/'Data with Vol Ests'!Q275))/'Data with Vol Ests'!N274</f>
        <v>4223.746378524191</v>
      </c>
      <c r="E274" s="4">
        <f>'Data with Vol Ests'!S$502*('Data with Vol Ests'!S274+('Data with Vol Ests'!S275-'Data with Vol Ests'!S274)*('Data with Vol Ests'!V$503/'Data with Vol Ests'!V275))/'Data with Vol Ests'!S274</f>
        <v>11906.225565258861</v>
      </c>
      <c r="G274" s="5">
        <f>$L$2*B274/Data!C$502+$M$2*C274/Data!D$502+$N$2*D274/Data!E$502+$O$2*E274/Data!F$502</f>
        <v>9999.974108543754</v>
      </c>
      <c r="I274" s="5">
        <f t="shared" si="4"/>
        <v>0.025891456245517475</v>
      </c>
    </row>
    <row r="275" spans="1:9" ht="15">
      <c r="A275">
        <f>Data!A276</f>
        <v>274</v>
      </c>
      <c r="B275" s="4">
        <f>'Data with Vol Ests'!D$502*('Data with Vol Ests'!D275+('Data with Vol Ests'!D276-'Data with Vol Ests'!D275)*('Data with Vol Ests'!G$503/'Data with Vol Ests'!G276))/'Data with Vol Ests'!D275</f>
        <v>11186.46315109337</v>
      </c>
      <c r="C275" s="4">
        <f>'Data with Vol Ests'!I$502*('Data with Vol Ests'!I275+('Data with Vol Ests'!I276-'Data with Vol Ests'!I275)*('Data with Vol Ests'!L$503/'Data with Vol Ests'!L276))/'Data with Vol Ests'!I275</f>
        <v>5287.440675684938</v>
      </c>
      <c r="D275" s="4">
        <f>'Data with Vol Ests'!N$502*('Data with Vol Ests'!N275+('Data with Vol Ests'!N276-'Data with Vol Ests'!N275)*('Data with Vol Ests'!Q$503/'Data with Vol Ests'!Q276))/'Data with Vol Ests'!N275</f>
        <v>4295.4117024011175</v>
      </c>
      <c r="E275" s="4">
        <f>'Data with Vol Ests'!S$502*('Data with Vol Ests'!S275+('Data with Vol Ests'!S276-'Data with Vol Ests'!S275)*('Data with Vol Ests'!V$503/'Data with Vol Ests'!V276))/'Data with Vol Ests'!S275</f>
        <v>11980.067860143878</v>
      </c>
      <c r="G275" s="5">
        <f>$L$2*B275/Data!C$502+$M$2*C275/Data!D$502+$N$2*D275/Data!E$502+$O$2*E275/Data!F$502</f>
        <v>10123.692922859567</v>
      </c>
      <c r="I275" s="5">
        <f t="shared" si="4"/>
        <v>-123.69292285956726</v>
      </c>
    </row>
    <row r="276" spans="1:9" ht="15">
      <c r="A276">
        <f>Data!A277</f>
        <v>275</v>
      </c>
      <c r="B276" s="4">
        <f>'Data with Vol Ests'!D$502*('Data with Vol Ests'!D276+('Data with Vol Ests'!D277-'Data with Vol Ests'!D276)*('Data with Vol Ests'!G$503/'Data with Vol Ests'!G277))/'Data with Vol Ests'!D276</f>
        <v>11200.433589505532</v>
      </c>
      <c r="C276" s="4">
        <f>'Data with Vol Ests'!I$502*('Data with Vol Ests'!I276+('Data with Vol Ests'!I277-'Data with Vol Ests'!I276)*('Data with Vol Ests'!L$503/'Data with Vol Ests'!L277))/'Data with Vol Ests'!I276</f>
        <v>5234.481363330555</v>
      </c>
      <c r="D276" s="4">
        <f>'Data with Vol Ests'!N$502*('Data with Vol Ests'!N276+('Data with Vol Ests'!N277-'Data with Vol Ests'!N276)*('Data with Vol Ests'!Q$503/'Data with Vol Ests'!Q277))/'Data with Vol Ests'!N276</f>
        <v>4260.308465631389</v>
      </c>
      <c r="E276" s="4">
        <f>'Data with Vol Ests'!S$502*('Data with Vol Ests'!S276+('Data with Vol Ests'!S277-'Data with Vol Ests'!S276)*('Data with Vol Ests'!V$503/'Data with Vol Ests'!V277))/'Data with Vol Ests'!S276</f>
        <v>12100.964928338624</v>
      </c>
      <c r="G276" s="5">
        <f>$L$2*B276/Data!C$502+$M$2*C276/Data!D$502+$N$2*D276/Data!E$502+$O$2*E276/Data!F$502</f>
        <v>10110.02548011229</v>
      </c>
      <c r="I276" s="5">
        <f t="shared" si="4"/>
        <v>-110.0254801122901</v>
      </c>
    </row>
    <row r="277" spans="1:9" ht="15">
      <c r="A277">
        <f>Data!A278</f>
        <v>276</v>
      </c>
      <c r="B277" s="4">
        <f>'Data with Vol Ests'!D$502*('Data with Vol Ests'!D277+('Data with Vol Ests'!D278-'Data with Vol Ests'!D277)*('Data with Vol Ests'!G$503/'Data with Vol Ests'!G278))/'Data with Vol Ests'!D277</f>
        <v>10865.576715025514</v>
      </c>
      <c r="C277" s="4">
        <f>'Data with Vol Ests'!I$502*('Data with Vol Ests'!I277+('Data with Vol Ests'!I278-'Data with Vol Ests'!I277)*('Data with Vol Ests'!L$503/'Data with Vol Ests'!L278))/'Data with Vol Ests'!I277</f>
        <v>5231.546017216715</v>
      </c>
      <c r="D277" s="4">
        <f>'Data with Vol Ests'!N$502*('Data with Vol Ests'!N277+('Data with Vol Ests'!N278-'Data with Vol Ests'!N277)*('Data with Vol Ests'!Q$503/'Data with Vol Ests'!Q278))/'Data with Vol Ests'!N277</f>
        <v>4183.713136069489</v>
      </c>
      <c r="E277" s="4">
        <f>'Data with Vol Ests'!S$502*('Data with Vol Ests'!S277+('Data with Vol Ests'!S278-'Data with Vol Ests'!S277)*('Data with Vol Ests'!V$503/'Data with Vol Ests'!V278))/'Data with Vol Ests'!S277</f>
        <v>12024.810574753212</v>
      </c>
      <c r="G277" s="5">
        <f>$L$2*B277/Data!C$502+$M$2*C277/Data!D$502+$N$2*D277/Data!E$502+$O$2*E277/Data!F$502</f>
        <v>9956.001807049295</v>
      </c>
      <c r="I277" s="5">
        <f t="shared" si="4"/>
        <v>43.99819295070483</v>
      </c>
    </row>
    <row r="278" spans="1:9" ht="15">
      <c r="A278">
        <f>Data!A279</f>
        <v>277</v>
      </c>
      <c r="B278" s="4">
        <f>'Data with Vol Ests'!D$502*('Data with Vol Ests'!D278+('Data with Vol Ests'!D279-'Data with Vol Ests'!D278)*('Data with Vol Ests'!G$503/'Data with Vol Ests'!G279))/'Data with Vol Ests'!D278</f>
        <v>10903.383786977523</v>
      </c>
      <c r="C278" s="4">
        <f>'Data with Vol Ests'!I$502*('Data with Vol Ests'!I278+('Data with Vol Ests'!I279-'Data with Vol Ests'!I278)*('Data with Vol Ests'!L$503/'Data with Vol Ests'!L279))/'Data with Vol Ests'!I278</f>
        <v>5381.455065885093</v>
      </c>
      <c r="D278" s="4">
        <f>'Data with Vol Ests'!N$502*('Data with Vol Ests'!N278+('Data with Vol Ests'!N279-'Data with Vol Ests'!N278)*('Data with Vol Ests'!Q$503/'Data with Vol Ests'!Q279))/'Data with Vol Ests'!N278</f>
        <v>4272.981133070862</v>
      </c>
      <c r="E278" s="4">
        <f>'Data with Vol Ests'!S$502*('Data with Vol Ests'!S278+('Data with Vol Ests'!S279-'Data with Vol Ests'!S278)*('Data with Vol Ests'!V$503/'Data with Vol Ests'!V279))/'Data with Vol Ests'!S278</f>
        <v>12300.772424158235</v>
      </c>
      <c r="G278" s="5">
        <f>$L$2*B278/Data!C$502+$M$2*C278/Data!D$502+$N$2*D278/Data!E$502+$O$2*E278/Data!F$502</f>
        <v>10123.346330877519</v>
      </c>
      <c r="I278" s="5">
        <f t="shared" si="4"/>
        <v>-123.346330877519</v>
      </c>
    </row>
    <row r="279" spans="1:9" ht="15">
      <c r="A279">
        <f>Data!A280</f>
        <v>278</v>
      </c>
      <c r="B279" s="4">
        <f>'Data with Vol Ests'!D$502*('Data with Vol Ests'!D279+('Data with Vol Ests'!D280-'Data with Vol Ests'!D279)*('Data with Vol Ests'!G$503/'Data with Vol Ests'!G280))/'Data with Vol Ests'!D279</f>
        <v>11171.70535212793</v>
      </c>
      <c r="C279" s="4">
        <f>'Data with Vol Ests'!I$502*('Data with Vol Ests'!I279+('Data with Vol Ests'!I280-'Data with Vol Ests'!I279)*('Data with Vol Ests'!L$503/'Data with Vol Ests'!L280))/'Data with Vol Ests'!I279</f>
        <v>5209.169645311559</v>
      </c>
      <c r="D279" s="4">
        <f>'Data with Vol Ests'!N$502*('Data with Vol Ests'!N279+('Data with Vol Ests'!N280-'Data with Vol Ests'!N279)*('Data with Vol Ests'!Q$503/'Data with Vol Ests'!Q280))/'Data with Vol Ests'!N279</f>
        <v>4190.180626173518</v>
      </c>
      <c r="E279" s="4">
        <f>'Data with Vol Ests'!S$502*('Data with Vol Ests'!S279+('Data with Vol Ests'!S280-'Data with Vol Ests'!S279)*('Data with Vol Ests'!V$503/'Data with Vol Ests'!V280))/'Data with Vol Ests'!S279</f>
        <v>11876.794012193917</v>
      </c>
      <c r="G279" s="5">
        <f>$L$2*B279/Data!C$502+$M$2*C279/Data!D$502+$N$2*D279/Data!E$502+$O$2*E279/Data!F$502</f>
        <v>10031.055715942855</v>
      </c>
      <c r="I279" s="5">
        <f t="shared" si="4"/>
        <v>-31.055715942855386</v>
      </c>
    </row>
    <row r="280" spans="1:9" ht="15">
      <c r="A280">
        <f>Data!A281</f>
        <v>279</v>
      </c>
      <c r="B280" s="4">
        <f>'Data with Vol Ests'!D$502*('Data with Vol Ests'!D280+('Data with Vol Ests'!D281-'Data with Vol Ests'!D280)*('Data with Vol Ests'!G$503/'Data with Vol Ests'!G281))/'Data with Vol Ests'!D280</f>
        <v>10811.4355017529</v>
      </c>
      <c r="C280" s="4">
        <f>'Data with Vol Ests'!I$502*('Data with Vol Ests'!I280+('Data with Vol Ests'!I281-'Data with Vol Ests'!I280)*('Data with Vol Ests'!L$503/'Data with Vol Ests'!L281))/'Data with Vol Ests'!I280</f>
        <v>5022.681856515324</v>
      </c>
      <c r="D280" s="4">
        <f>'Data with Vol Ests'!N$502*('Data with Vol Ests'!N280+('Data with Vol Ests'!N281-'Data with Vol Ests'!N280)*('Data with Vol Ests'!Q$503/'Data with Vol Ests'!Q281))/'Data with Vol Ests'!N280</f>
        <v>4153.711426467291</v>
      </c>
      <c r="E280" s="4">
        <f>'Data with Vol Ests'!S$502*('Data with Vol Ests'!S280+('Data with Vol Ests'!S281-'Data with Vol Ests'!S280)*('Data with Vol Ests'!V$503/'Data with Vol Ests'!V281))/'Data with Vol Ests'!S280</f>
        <v>12034.725614531008</v>
      </c>
      <c r="G280" s="5">
        <f>$L$2*B280/Data!C$502+$M$2*C280/Data!D$502+$N$2*D280/Data!E$502+$O$2*E280/Data!F$502</f>
        <v>9810.33903645252</v>
      </c>
      <c r="I280" s="5">
        <f t="shared" si="4"/>
        <v>189.6609635474797</v>
      </c>
    </row>
    <row r="281" spans="1:9" ht="15">
      <c r="A281">
        <f>Data!A282</f>
        <v>280</v>
      </c>
      <c r="B281" s="4">
        <f>'Data with Vol Ests'!D$502*('Data with Vol Ests'!D281+('Data with Vol Ests'!D282-'Data with Vol Ests'!D281)*('Data with Vol Ests'!G$503/'Data with Vol Ests'!G282))/'Data with Vol Ests'!D281</f>
        <v>10880.17429203028</v>
      </c>
      <c r="C281" s="4">
        <f>'Data with Vol Ests'!I$502*('Data with Vol Ests'!I281+('Data with Vol Ests'!I282-'Data with Vol Ests'!I281)*('Data with Vol Ests'!L$503/'Data with Vol Ests'!L282))/'Data with Vol Ests'!I281</f>
        <v>5135.656694167114</v>
      </c>
      <c r="D281" s="4">
        <f>'Data with Vol Ests'!N$502*('Data with Vol Ests'!N281+('Data with Vol Ests'!N282-'Data with Vol Ests'!N281)*('Data with Vol Ests'!Q$503/'Data with Vol Ests'!Q282))/'Data with Vol Ests'!N281</f>
        <v>4158.794431262281</v>
      </c>
      <c r="E281" s="4">
        <f>'Data with Vol Ests'!S$502*('Data with Vol Ests'!S281+('Data with Vol Ests'!S282-'Data with Vol Ests'!S281)*('Data with Vol Ests'!V$503/'Data with Vol Ests'!V282))/'Data with Vol Ests'!S281</f>
        <v>11769.618123487739</v>
      </c>
      <c r="G281" s="5">
        <f>$L$2*B281/Data!C$502+$M$2*C281/Data!D$502+$N$2*D281/Data!E$502+$O$2*E281/Data!F$502</f>
        <v>9857.542359297018</v>
      </c>
      <c r="I281" s="5">
        <f t="shared" si="4"/>
        <v>142.45764070298173</v>
      </c>
    </row>
    <row r="282" spans="1:9" ht="15">
      <c r="A282">
        <f>Data!A283</f>
        <v>281</v>
      </c>
      <c r="B282" s="4">
        <f>'Data with Vol Ests'!D$502*('Data with Vol Ests'!D282+('Data with Vol Ests'!D283-'Data with Vol Ests'!D282)*('Data with Vol Ests'!G$503/'Data with Vol Ests'!G283))/'Data with Vol Ests'!D282</f>
        <v>10980.753093686473</v>
      </c>
      <c r="C282" s="4">
        <f>'Data with Vol Ests'!I$502*('Data with Vol Ests'!I282+('Data with Vol Ests'!I283-'Data with Vol Ests'!I282)*('Data with Vol Ests'!L$503/'Data with Vol Ests'!L283))/'Data with Vol Ests'!I282</f>
        <v>5329.761044153432</v>
      </c>
      <c r="D282" s="4">
        <f>'Data with Vol Ests'!N$502*('Data with Vol Ests'!N282+('Data with Vol Ests'!N283-'Data with Vol Ests'!N282)*('Data with Vol Ests'!Q$503/'Data with Vol Ests'!Q283))/'Data with Vol Ests'!N282</f>
        <v>4320.725053778057</v>
      </c>
      <c r="E282" s="4">
        <f>'Data with Vol Ests'!S$502*('Data with Vol Ests'!S282+('Data with Vol Ests'!S283-'Data with Vol Ests'!S282)*('Data with Vol Ests'!V$503/'Data with Vol Ests'!V283))/'Data with Vol Ests'!S282</f>
        <v>11807.366841490993</v>
      </c>
      <c r="G282" s="5">
        <f>$L$2*B282/Data!C$502+$M$2*C282/Data!D$502+$N$2*D282/Data!E$502+$O$2*E282/Data!F$502</f>
        <v>10050.689583520449</v>
      </c>
      <c r="I282" s="5">
        <f t="shared" si="4"/>
        <v>-50.68958352044865</v>
      </c>
    </row>
    <row r="283" spans="1:9" ht="15">
      <c r="A283">
        <f>Data!A284</f>
        <v>282</v>
      </c>
      <c r="B283" s="4">
        <f>'Data with Vol Ests'!D$502*('Data with Vol Ests'!D283+('Data with Vol Ests'!D284-'Data with Vol Ests'!D283)*('Data with Vol Ests'!G$503/'Data with Vol Ests'!G284))/'Data with Vol Ests'!D283</f>
        <v>11014.579274126392</v>
      </c>
      <c r="C283" s="4">
        <f>'Data with Vol Ests'!I$502*('Data with Vol Ests'!I283+('Data with Vol Ests'!I284-'Data with Vol Ests'!I283)*('Data with Vol Ests'!L$503/'Data with Vol Ests'!L284))/'Data with Vol Ests'!I283</f>
        <v>5054.23958920305</v>
      </c>
      <c r="D283" s="4">
        <f>'Data with Vol Ests'!N$502*('Data with Vol Ests'!N283+('Data with Vol Ests'!N284-'Data with Vol Ests'!N283)*('Data with Vol Ests'!Q$503/'Data with Vol Ests'!Q284))/'Data with Vol Ests'!N283</f>
        <v>4117.207752934892</v>
      </c>
      <c r="E283" s="4">
        <f>'Data with Vol Ests'!S$502*('Data with Vol Ests'!S283+('Data with Vol Ests'!S284-'Data with Vol Ests'!S283)*('Data with Vol Ests'!V$503/'Data with Vol Ests'!V284))/'Data with Vol Ests'!S283</f>
        <v>12174.350150148377</v>
      </c>
      <c r="G283" s="5">
        <f>$L$2*B283/Data!C$502+$M$2*C283/Data!D$502+$N$2*D283/Data!E$502+$O$2*E283/Data!F$502</f>
        <v>9916.900422471688</v>
      </c>
      <c r="I283" s="5">
        <f t="shared" si="4"/>
        <v>83.09957752831178</v>
      </c>
    </row>
    <row r="284" spans="1:9" ht="15">
      <c r="A284">
        <f>Data!A285</f>
        <v>283</v>
      </c>
      <c r="B284" s="4">
        <f>'Data with Vol Ests'!D$502*('Data with Vol Ests'!D284+('Data with Vol Ests'!D285-'Data with Vol Ests'!D284)*('Data with Vol Ests'!G$503/'Data with Vol Ests'!G285))/'Data with Vol Ests'!D284</f>
        <v>10231.034518729666</v>
      </c>
      <c r="C284" s="4">
        <f>'Data with Vol Ests'!I$502*('Data with Vol Ests'!I284+('Data with Vol Ests'!I285-'Data with Vol Ests'!I284)*('Data with Vol Ests'!L$503/'Data with Vol Ests'!L285))/'Data with Vol Ests'!I284</f>
        <v>5024.168457088124</v>
      </c>
      <c r="D284" s="4">
        <f>'Data with Vol Ests'!N$502*('Data with Vol Ests'!N284+('Data with Vol Ests'!N285-'Data with Vol Ests'!N284)*('Data with Vol Ests'!Q$503/'Data with Vol Ests'!Q285))/'Data with Vol Ests'!N284</f>
        <v>4168.992443554412</v>
      </c>
      <c r="E284" s="4">
        <f>'Data with Vol Ests'!S$502*('Data with Vol Ests'!S284+('Data with Vol Ests'!S285-'Data with Vol Ests'!S284)*('Data with Vol Ests'!V$503/'Data with Vol Ests'!V285))/'Data with Vol Ests'!S284</f>
        <v>11679.616065614016</v>
      </c>
      <c r="G284" s="5">
        <f>$L$2*B284/Data!C$502+$M$2*C284/Data!D$502+$N$2*D284/Data!E$502+$O$2*E284/Data!F$502</f>
        <v>9545.027220799951</v>
      </c>
      <c r="I284" s="5">
        <f t="shared" si="4"/>
        <v>454.97277920004854</v>
      </c>
    </row>
    <row r="285" spans="1:9" ht="15">
      <c r="A285">
        <f>Data!A286</f>
        <v>284</v>
      </c>
      <c r="B285" s="4">
        <f>'Data with Vol Ests'!D$502*('Data with Vol Ests'!D285+('Data with Vol Ests'!D286-'Data with Vol Ests'!D285)*('Data with Vol Ests'!G$503/'Data with Vol Ests'!G286))/'Data with Vol Ests'!D285</f>
        <v>11101.148682301717</v>
      </c>
      <c r="C285" s="4">
        <f>'Data with Vol Ests'!I$502*('Data with Vol Ests'!I285+('Data with Vol Ests'!I286-'Data with Vol Ests'!I285)*('Data with Vol Ests'!L$503/'Data with Vol Ests'!L286))/'Data with Vol Ests'!I285</f>
        <v>5050.854773071956</v>
      </c>
      <c r="D285" s="4">
        <f>'Data with Vol Ests'!N$502*('Data with Vol Ests'!N285+('Data with Vol Ests'!N286-'Data with Vol Ests'!N285)*('Data with Vol Ests'!Q$503/'Data with Vol Ests'!Q286))/'Data with Vol Ests'!N285</f>
        <v>4050.647797159419</v>
      </c>
      <c r="E285" s="4">
        <f>'Data with Vol Ests'!S$502*('Data with Vol Ests'!S285+('Data with Vol Ests'!S286-'Data with Vol Ests'!S285)*('Data with Vol Ests'!V$503/'Data with Vol Ests'!V286))/'Data with Vol Ests'!S285</f>
        <v>11588.397840424375</v>
      </c>
      <c r="G285" s="5">
        <f>$L$2*B285/Data!C$502+$M$2*C285/Data!D$502+$N$2*D285/Data!E$502+$O$2*E285/Data!F$502</f>
        <v>9833.010602381324</v>
      </c>
      <c r="I285" s="5">
        <f t="shared" si="4"/>
        <v>166.98939761867587</v>
      </c>
    </row>
    <row r="286" spans="1:9" ht="15">
      <c r="A286">
        <f>Data!A287</f>
        <v>285</v>
      </c>
      <c r="B286" s="4">
        <f>'Data with Vol Ests'!D$502*('Data with Vol Ests'!D286+('Data with Vol Ests'!D287-'Data with Vol Ests'!D286)*('Data with Vol Ests'!G$503/'Data with Vol Ests'!G287))/'Data with Vol Ests'!D286</f>
        <v>11219.011444550071</v>
      </c>
      <c r="C286" s="4">
        <f>'Data with Vol Ests'!I$502*('Data with Vol Ests'!I286+('Data with Vol Ests'!I287-'Data with Vol Ests'!I286)*('Data with Vol Ests'!L$503/'Data with Vol Ests'!L287))/'Data with Vol Ests'!I286</f>
        <v>5315.115527804568</v>
      </c>
      <c r="D286" s="4">
        <f>'Data with Vol Ests'!N$502*('Data with Vol Ests'!N286+('Data with Vol Ests'!N287-'Data with Vol Ests'!N286)*('Data with Vol Ests'!Q$503/'Data with Vol Ests'!Q287))/'Data with Vol Ests'!N286</f>
        <v>4322.830933123098</v>
      </c>
      <c r="E286" s="4">
        <f>'Data with Vol Ests'!S$502*('Data with Vol Ests'!S286+('Data with Vol Ests'!S287-'Data with Vol Ests'!S286)*('Data with Vol Ests'!V$503/'Data with Vol Ests'!V287))/'Data with Vol Ests'!S286</f>
        <v>12019.545161370514</v>
      </c>
      <c r="G286" s="5">
        <f>$L$2*B286/Data!C$502+$M$2*C286/Data!D$502+$N$2*D286/Data!E$502+$O$2*E286/Data!F$502</f>
        <v>10164.543406349227</v>
      </c>
      <c r="I286" s="5">
        <f t="shared" si="4"/>
        <v>-164.54340634922664</v>
      </c>
    </row>
    <row r="287" spans="1:9" ht="15">
      <c r="A287">
        <f>Data!A288</f>
        <v>286</v>
      </c>
      <c r="B287" s="4">
        <f>'Data with Vol Ests'!D$502*('Data with Vol Ests'!D287+('Data with Vol Ests'!D288-'Data with Vol Ests'!D287)*('Data with Vol Ests'!G$503/'Data with Vol Ests'!G288))/'Data with Vol Ests'!D287</f>
        <v>11020.289693698722</v>
      </c>
      <c r="C287" s="4">
        <f>'Data with Vol Ests'!I$502*('Data with Vol Ests'!I287+('Data with Vol Ests'!I288-'Data with Vol Ests'!I287)*('Data with Vol Ests'!L$503/'Data with Vol Ests'!L288))/'Data with Vol Ests'!I287</f>
        <v>5127.622195320183</v>
      </c>
      <c r="D287" s="4">
        <f>'Data with Vol Ests'!N$502*('Data with Vol Ests'!N287+('Data with Vol Ests'!N288-'Data with Vol Ests'!N287)*('Data with Vol Ests'!Q$503/'Data with Vol Ests'!Q288))/'Data with Vol Ests'!N287</f>
        <v>4159.841498556133</v>
      </c>
      <c r="E287" s="4">
        <f>'Data with Vol Ests'!S$502*('Data with Vol Ests'!S287+('Data with Vol Ests'!S288-'Data with Vol Ests'!S287)*('Data with Vol Ests'!V$503/'Data with Vol Ests'!V288))/'Data with Vol Ests'!S287</f>
        <v>11904.420763552369</v>
      </c>
      <c r="G287" s="5">
        <f>$L$2*B287/Data!C$502+$M$2*C287/Data!D$502+$N$2*D287/Data!E$502+$O$2*E287/Data!F$502</f>
        <v>9926.456083317356</v>
      </c>
      <c r="I287" s="5">
        <f t="shared" si="4"/>
        <v>73.54391668264361</v>
      </c>
    </row>
    <row r="288" spans="1:9" ht="15">
      <c r="A288">
        <f>Data!A289</f>
        <v>287</v>
      </c>
      <c r="B288" s="4">
        <f>'Data with Vol Ests'!D$502*('Data with Vol Ests'!D288+('Data with Vol Ests'!D289-'Data with Vol Ests'!D288)*('Data with Vol Ests'!G$503/'Data with Vol Ests'!G289))/'Data with Vol Ests'!D288</f>
        <v>11015.855125200234</v>
      </c>
      <c r="C288" s="4">
        <f>'Data with Vol Ests'!I$502*('Data with Vol Ests'!I288+('Data with Vol Ests'!I289-'Data with Vol Ests'!I288)*('Data with Vol Ests'!L$503/'Data with Vol Ests'!L289))/'Data with Vol Ests'!I288</f>
        <v>5407.550127861942</v>
      </c>
      <c r="D288" s="4">
        <f>'Data with Vol Ests'!N$502*('Data with Vol Ests'!N288+('Data with Vol Ests'!N289-'Data with Vol Ests'!N288)*('Data with Vol Ests'!Q$503/'Data with Vol Ests'!Q289))/'Data with Vol Ests'!N288</f>
        <v>4420.803033473063</v>
      </c>
      <c r="E288" s="4">
        <f>'Data with Vol Ests'!S$502*('Data with Vol Ests'!S288+('Data with Vol Ests'!S289-'Data with Vol Ests'!S288)*('Data with Vol Ests'!V$503/'Data with Vol Ests'!V289))/'Data with Vol Ests'!S288</f>
        <v>11921.748134662572</v>
      </c>
      <c r="G288" s="5">
        <f>$L$2*B288/Data!C$502+$M$2*C288/Data!D$502+$N$2*D288/Data!E$502+$O$2*E288/Data!F$502</f>
        <v>10151.06276856241</v>
      </c>
      <c r="I288" s="5">
        <f t="shared" si="4"/>
        <v>-151.06276856240947</v>
      </c>
    </row>
    <row r="289" spans="1:9" ht="15">
      <c r="A289">
        <f>Data!A290</f>
        <v>288</v>
      </c>
      <c r="B289" s="4">
        <f>'Data with Vol Ests'!D$502*('Data with Vol Ests'!D289+('Data with Vol Ests'!D290-'Data with Vol Ests'!D289)*('Data with Vol Ests'!G$503/'Data with Vol Ests'!G290))/'Data with Vol Ests'!D289</f>
        <v>11281.147780788753</v>
      </c>
      <c r="C289" s="4">
        <f>'Data with Vol Ests'!I$502*('Data with Vol Ests'!I289+('Data with Vol Ests'!I290-'Data with Vol Ests'!I289)*('Data with Vol Ests'!L$503/'Data with Vol Ests'!L290))/'Data with Vol Ests'!I289</f>
        <v>5379.34563889173</v>
      </c>
      <c r="D289" s="4">
        <f>'Data with Vol Ests'!N$502*('Data with Vol Ests'!N289+('Data with Vol Ests'!N290-'Data with Vol Ests'!N289)*('Data with Vol Ests'!Q$503/'Data with Vol Ests'!Q290))/'Data with Vol Ests'!N289</f>
        <v>4300.978261313684</v>
      </c>
      <c r="E289" s="4">
        <f>'Data with Vol Ests'!S$502*('Data with Vol Ests'!S289+('Data with Vol Ests'!S290-'Data with Vol Ests'!S289)*('Data with Vol Ests'!V$503/'Data with Vol Ests'!V290))/'Data with Vol Ests'!S289</f>
        <v>12267.61286945582</v>
      </c>
      <c r="G289" s="5">
        <f>$L$2*B289/Data!C$502+$M$2*C289/Data!D$502+$N$2*D289/Data!E$502+$O$2*E289/Data!F$502</f>
        <v>10260.322555838111</v>
      </c>
      <c r="I289" s="5">
        <f t="shared" si="4"/>
        <v>-260.32255583811093</v>
      </c>
    </row>
    <row r="290" spans="1:9" ht="15">
      <c r="A290">
        <f>Data!A291</f>
        <v>289</v>
      </c>
      <c r="B290" s="4">
        <f>'Data with Vol Ests'!D$502*('Data with Vol Ests'!D290+('Data with Vol Ests'!D291-'Data with Vol Ests'!D290)*('Data with Vol Ests'!G$503/'Data with Vol Ests'!G291))/'Data with Vol Ests'!D290</f>
        <v>11142.504537554822</v>
      </c>
      <c r="C290" s="4">
        <f>'Data with Vol Ests'!I$502*('Data with Vol Ests'!I290+('Data with Vol Ests'!I291-'Data with Vol Ests'!I290)*('Data with Vol Ests'!L$503/'Data with Vol Ests'!L291))/'Data with Vol Ests'!I290</f>
        <v>5290.5381770281265</v>
      </c>
      <c r="D290" s="4">
        <f>'Data with Vol Ests'!N$502*('Data with Vol Ests'!N290+('Data with Vol Ests'!N291-'Data with Vol Ests'!N290)*('Data with Vol Ests'!Q$503/'Data with Vol Ests'!Q291))/'Data with Vol Ests'!N290</f>
        <v>4316.712122804226</v>
      </c>
      <c r="E290" s="4">
        <f>'Data with Vol Ests'!S$502*('Data with Vol Ests'!S290+('Data with Vol Ests'!S291-'Data with Vol Ests'!S290)*('Data with Vol Ests'!V$503/'Data with Vol Ests'!V291))/'Data with Vol Ests'!S290</f>
        <v>12229.2054776674</v>
      </c>
      <c r="G290" s="5">
        <f>$L$2*B290/Data!C$502+$M$2*C290/Data!D$502+$N$2*D290/Data!E$502+$O$2*E290/Data!F$502</f>
        <v>10156.06773087989</v>
      </c>
      <c r="I290" s="5">
        <f t="shared" si="4"/>
        <v>-156.0677308798895</v>
      </c>
    </row>
    <row r="291" spans="1:9" ht="15">
      <c r="A291">
        <f>Data!A292</f>
        <v>290</v>
      </c>
      <c r="B291" s="4">
        <f>'Data with Vol Ests'!D$502*('Data with Vol Ests'!D291+('Data with Vol Ests'!D292-'Data with Vol Ests'!D291)*('Data with Vol Ests'!G$503/'Data with Vol Ests'!G292))/'Data with Vol Ests'!D291</f>
        <v>10871.902217985287</v>
      </c>
      <c r="C291" s="4">
        <f>'Data with Vol Ests'!I$502*('Data with Vol Ests'!I291+('Data with Vol Ests'!I292-'Data with Vol Ests'!I291)*('Data with Vol Ests'!L$503/'Data with Vol Ests'!L292))/'Data with Vol Ests'!I291</f>
        <v>5097.4033447965185</v>
      </c>
      <c r="D291" s="4">
        <f>'Data with Vol Ests'!N$502*('Data with Vol Ests'!N291+('Data with Vol Ests'!N292-'Data with Vol Ests'!N291)*('Data with Vol Ests'!Q$503/'Data with Vol Ests'!Q292))/'Data with Vol Ests'!N291</f>
        <v>4156.06665343326</v>
      </c>
      <c r="E291" s="4">
        <f>'Data with Vol Ests'!S$502*('Data with Vol Ests'!S291+('Data with Vol Ests'!S292-'Data with Vol Ests'!S291)*('Data with Vol Ests'!V$503/'Data with Vol Ests'!V292))/'Data with Vol Ests'!S291</f>
        <v>11952.458328973327</v>
      </c>
      <c r="G291" s="5">
        <f>$L$2*B291/Data!C$502+$M$2*C291/Data!D$502+$N$2*D291/Data!E$502+$O$2*E291/Data!F$502</f>
        <v>9862.269815724503</v>
      </c>
      <c r="I291" s="5">
        <f t="shared" si="4"/>
        <v>137.73018427549687</v>
      </c>
    </row>
    <row r="292" spans="1:9" ht="15">
      <c r="A292">
        <f>Data!A293</f>
        <v>291</v>
      </c>
      <c r="B292" s="4">
        <f>'Data with Vol Ests'!D$502*('Data with Vol Ests'!D292+('Data with Vol Ests'!D293-'Data with Vol Ests'!D292)*('Data with Vol Ests'!G$503/'Data with Vol Ests'!G293))/'Data with Vol Ests'!D292</f>
        <v>11294.103494351742</v>
      </c>
      <c r="C292" s="4">
        <f>'Data with Vol Ests'!I$502*('Data with Vol Ests'!I292+('Data with Vol Ests'!I293-'Data with Vol Ests'!I292)*('Data with Vol Ests'!L$503/'Data with Vol Ests'!L293))/'Data with Vol Ests'!I292</f>
        <v>5332.9806788745045</v>
      </c>
      <c r="D292" s="4">
        <f>'Data with Vol Ests'!N$502*('Data with Vol Ests'!N292+('Data with Vol Ests'!N293-'Data with Vol Ests'!N292)*('Data with Vol Ests'!Q$503/'Data with Vol Ests'!Q293))/'Data with Vol Ests'!N292</f>
        <v>4325.937021758812</v>
      </c>
      <c r="E292" s="4">
        <f>'Data with Vol Ests'!S$502*('Data with Vol Ests'!S292+('Data with Vol Ests'!S293-'Data with Vol Ests'!S292)*('Data with Vol Ests'!V$503/'Data with Vol Ests'!V293))/'Data with Vol Ests'!S292</f>
        <v>12109.286345010863</v>
      </c>
      <c r="G292" s="5">
        <f>$L$2*B292/Data!C$502+$M$2*C292/Data!D$502+$N$2*D292/Data!E$502+$O$2*E292/Data!F$502</f>
        <v>10217.791305568975</v>
      </c>
      <c r="I292" s="5">
        <f t="shared" si="4"/>
        <v>-217.79130556897508</v>
      </c>
    </row>
    <row r="293" spans="1:9" ht="15">
      <c r="A293">
        <f>Data!A294</f>
        <v>292</v>
      </c>
      <c r="B293" s="4">
        <f>'Data with Vol Ests'!D$502*('Data with Vol Ests'!D293+('Data with Vol Ests'!D294-'Data with Vol Ests'!D293)*('Data with Vol Ests'!G$503/'Data with Vol Ests'!G294))/'Data with Vol Ests'!D293</f>
        <v>10318.50108166245</v>
      </c>
      <c r="C293" s="4">
        <f>'Data with Vol Ests'!I$502*('Data with Vol Ests'!I293+('Data with Vol Ests'!I294-'Data with Vol Ests'!I293)*('Data with Vol Ests'!L$503/'Data with Vol Ests'!L294))/'Data with Vol Ests'!I293</f>
        <v>4903.475820105306</v>
      </c>
      <c r="D293" s="4">
        <f>'Data with Vol Ests'!N$502*('Data with Vol Ests'!N293+('Data with Vol Ests'!N294-'Data with Vol Ests'!N293)*('Data with Vol Ests'!Q$503/'Data with Vol Ests'!Q294))/'Data with Vol Ests'!N293</f>
        <v>3962.211927216834</v>
      </c>
      <c r="E293" s="4">
        <f>'Data with Vol Ests'!S$502*('Data with Vol Ests'!S293+('Data with Vol Ests'!S294-'Data with Vol Ests'!S293)*('Data with Vol Ests'!V$503/'Data with Vol Ests'!V294))/'Data with Vol Ests'!S293</f>
        <v>12167.211504521249</v>
      </c>
      <c r="G293" s="5">
        <f>$L$2*B293/Data!C$502+$M$2*C293/Data!D$502+$N$2*D293/Data!E$502+$O$2*E293/Data!F$502</f>
        <v>9539.399556010769</v>
      </c>
      <c r="I293" s="5">
        <f t="shared" si="4"/>
        <v>460.6004439892313</v>
      </c>
    </row>
    <row r="294" spans="1:9" ht="15">
      <c r="A294">
        <f>Data!A295</f>
        <v>293</v>
      </c>
      <c r="B294" s="4">
        <f>'Data with Vol Ests'!D$502*('Data with Vol Ests'!D294+('Data with Vol Ests'!D295-'Data with Vol Ests'!D294)*('Data with Vol Ests'!G$503/'Data with Vol Ests'!G295))/'Data with Vol Ests'!D294</f>
        <v>11067.177229144616</v>
      </c>
      <c r="C294" s="4">
        <f>'Data with Vol Ests'!I$502*('Data with Vol Ests'!I294+('Data with Vol Ests'!I295-'Data with Vol Ests'!I294)*('Data with Vol Ests'!L$503/'Data with Vol Ests'!L295))/'Data with Vol Ests'!I294</f>
        <v>5083.002209936242</v>
      </c>
      <c r="D294" s="4">
        <f>'Data with Vol Ests'!N$502*('Data with Vol Ests'!N294+('Data with Vol Ests'!N295-'Data with Vol Ests'!N294)*('Data with Vol Ests'!Q$503/'Data with Vol Ests'!Q295))/'Data with Vol Ests'!N294</f>
        <v>4204.736332708077</v>
      </c>
      <c r="E294" s="4">
        <f>'Data with Vol Ests'!S$502*('Data with Vol Ests'!S294+('Data with Vol Ests'!S295-'Data with Vol Ests'!S294)*('Data with Vol Ests'!V$503/'Data with Vol Ests'!V295))/'Data with Vol Ests'!S294</f>
        <v>11575.540602121519</v>
      </c>
      <c r="G294" s="5">
        <f>$L$2*B294/Data!C$502+$M$2*C294/Data!D$502+$N$2*D294/Data!E$502+$O$2*E294/Data!F$502</f>
        <v>9873.552709595828</v>
      </c>
      <c r="I294" s="5">
        <f t="shared" si="4"/>
        <v>126.44729040417224</v>
      </c>
    </row>
    <row r="295" spans="1:9" ht="15">
      <c r="A295">
        <f>Data!A296</f>
        <v>294</v>
      </c>
      <c r="B295" s="4">
        <f>'Data with Vol Ests'!D$502*('Data with Vol Ests'!D295+('Data with Vol Ests'!D296-'Data with Vol Ests'!D295)*('Data with Vol Ests'!G$503/'Data with Vol Ests'!G296))/'Data with Vol Ests'!D295</f>
        <v>10933.981999994294</v>
      </c>
      <c r="C295" s="4">
        <f>'Data with Vol Ests'!I$502*('Data with Vol Ests'!I295+('Data with Vol Ests'!I296-'Data with Vol Ests'!I295)*('Data with Vol Ests'!L$503/'Data with Vol Ests'!L296))/'Data with Vol Ests'!I295</f>
        <v>5051.675692531597</v>
      </c>
      <c r="D295" s="4">
        <f>'Data with Vol Ests'!N$502*('Data with Vol Ests'!N295+('Data with Vol Ests'!N296-'Data with Vol Ests'!N295)*('Data with Vol Ests'!Q$503/'Data with Vol Ests'!Q296))/'Data with Vol Ests'!N295</f>
        <v>4149.118039419196</v>
      </c>
      <c r="E295" s="4">
        <f>'Data with Vol Ests'!S$502*('Data with Vol Ests'!S295+('Data with Vol Ests'!S296-'Data with Vol Ests'!S295)*('Data with Vol Ests'!V$503/'Data with Vol Ests'!V296))/'Data with Vol Ests'!S295</f>
        <v>11715.141648862531</v>
      </c>
      <c r="G295" s="5">
        <f>$L$2*B295/Data!C$502+$M$2*C295/Data!D$502+$N$2*D295/Data!E$502+$O$2*E295/Data!F$502</f>
        <v>9817.227327296423</v>
      </c>
      <c r="I295" s="5">
        <f t="shared" si="4"/>
        <v>182.77267270357697</v>
      </c>
    </row>
    <row r="296" spans="1:9" ht="15">
      <c r="A296">
        <f>Data!A297</f>
        <v>295</v>
      </c>
      <c r="B296" s="4">
        <f>'Data with Vol Ests'!D$502*('Data with Vol Ests'!D296+('Data with Vol Ests'!D297-'Data with Vol Ests'!D296)*('Data with Vol Ests'!G$503/'Data with Vol Ests'!G297))/'Data with Vol Ests'!D296</f>
        <v>11228.511244316061</v>
      </c>
      <c r="C296" s="4">
        <f>'Data with Vol Ests'!I$502*('Data with Vol Ests'!I296+('Data with Vol Ests'!I297-'Data with Vol Ests'!I296)*('Data with Vol Ests'!L$503/'Data with Vol Ests'!L297))/'Data with Vol Ests'!I296</f>
        <v>5225.747234935472</v>
      </c>
      <c r="D296" s="4">
        <f>'Data with Vol Ests'!N$502*('Data with Vol Ests'!N296+('Data with Vol Ests'!N297-'Data with Vol Ests'!N296)*('Data with Vol Ests'!Q$503/'Data with Vol Ests'!Q297))/'Data with Vol Ests'!N296</f>
        <v>4282.005603362073</v>
      </c>
      <c r="E296" s="4">
        <f>'Data with Vol Ests'!S$502*('Data with Vol Ests'!S296+('Data with Vol Ests'!S297-'Data with Vol Ests'!S296)*('Data with Vol Ests'!V$503/'Data with Vol Ests'!V297))/'Data with Vol Ests'!S296</f>
        <v>11983.883149762338</v>
      </c>
      <c r="G296" s="5">
        <f>$L$2*B296/Data!C$502+$M$2*C296/Data!D$502+$N$2*D296/Data!E$502+$O$2*E296/Data!F$502</f>
        <v>10100.803473869442</v>
      </c>
      <c r="I296" s="5">
        <f t="shared" si="4"/>
        <v>-100.80347386944231</v>
      </c>
    </row>
    <row r="297" spans="1:9" ht="15">
      <c r="A297">
        <f>Data!A298</f>
        <v>296</v>
      </c>
      <c r="B297" s="4">
        <f>'Data with Vol Ests'!D$502*('Data with Vol Ests'!D297+('Data with Vol Ests'!D298-'Data with Vol Ests'!D297)*('Data with Vol Ests'!G$503/'Data with Vol Ests'!G298))/'Data with Vol Ests'!D297</f>
        <v>10388.444362955295</v>
      </c>
      <c r="C297" s="4">
        <f>'Data with Vol Ests'!I$502*('Data with Vol Ests'!I297+('Data with Vol Ests'!I298-'Data with Vol Ests'!I297)*('Data with Vol Ests'!L$503/'Data with Vol Ests'!L298))/'Data with Vol Ests'!I297</f>
        <v>5000.399463909131</v>
      </c>
      <c r="D297" s="4">
        <f>'Data with Vol Ests'!N$502*('Data with Vol Ests'!N297+('Data with Vol Ests'!N298-'Data with Vol Ests'!N297)*('Data with Vol Ests'!Q$503/'Data with Vol Ests'!Q298))/'Data with Vol Ests'!N297</f>
        <v>4167.29066909767</v>
      </c>
      <c r="E297" s="4">
        <f>'Data with Vol Ests'!S$502*('Data with Vol Ests'!S297+('Data with Vol Ests'!S298-'Data with Vol Ests'!S297)*('Data with Vol Ests'!V$503/'Data with Vol Ests'!V298))/'Data with Vol Ests'!S297</f>
        <v>11821.153820972802</v>
      </c>
      <c r="G297" s="5">
        <f>$L$2*B297/Data!C$502+$M$2*C297/Data!D$502+$N$2*D297/Data!E$502+$O$2*E297/Data!F$502</f>
        <v>9611.605987089222</v>
      </c>
      <c r="I297" s="5">
        <f t="shared" si="4"/>
        <v>388.39401291077775</v>
      </c>
    </row>
    <row r="298" spans="1:9" ht="15">
      <c r="A298">
        <f>Data!A299</f>
        <v>297</v>
      </c>
      <c r="B298" s="4">
        <f>'Data with Vol Ests'!D$502*('Data with Vol Ests'!D298+('Data with Vol Ests'!D299-'Data with Vol Ests'!D298)*('Data with Vol Ests'!G$503/'Data with Vol Ests'!G299))/'Data with Vol Ests'!D298</f>
        <v>10969.7712616126</v>
      </c>
      <c r="C298" s="4">
        <f>'Data with Vol Ests'!I$502*('Data with Vol Ests'!I298+('Data with Vol Ests'!I299-'Data with Vol Ests'!I298)*('Data with Vol Ests'!L$503/'Data with Vol Ests'!L299))/'Data with Vol Ests'!I298</f>
        <v>5190.0269746612075</v>
      </c>
      <c r="D298" s="4">
        <f>'Data with Vol Ests'!N$502*('Data with Vol Ests'!N298+('Data with Vol Ests'!N299-'Data with Vol Ests'!N298)*('Data with Vol Ests'!Q$503/'Data with Vol Ests'!Q299))/'Data with Vol Ests'!N298</f>
        <v>4106.2266733039905</v>
      </c>
      <c r="E298" s="4">
        <f>'Data with Vol Ests'!S$502*('Data with Vol Ests'!S298+('Data with Vol Ests'!S299-'Data with Vol Ests'!S298)*('Data with Vol Ests'!V$503/'Data with Vol Ests'!V299))/'Data with Vol Ests'!S298</f>
        <v>11603.792441009293</v>
      </c>
      <c r="G298" s="5">
        <f>$L$2*B298/Data!C$502+$M$2*C298/Data!D$502+$N$2*D298/Data!E$502+$O$2*E298/Data!F$502</f>
        <v>9881.384116298665</v>
      </c>
      <c r="I298" s="5">
        <f t="shared" si="4"/>
        <v>118.6158837013354</v>
      </c>
    </row>
    <row r="299" spans="1:9" ht="15">
      <c r="A299">
        <f>Data!A300</f>
        <v>298</v>
      </c>
      <c r="B299" s="4">
        <f>'Data with Vol Ests'!D$502*('Data with Vol Ests'!D299+('Data with Vol Ests'!D300-'Data with Vol Ests'!D299)*('Data with Vol Ests'!G$503/'Data with Vol Ests'!G300))/'Data with Vol Ests'!D299</f>
        <v>10664.246616770648</v>
      </c>
      <c r="C299" s="4">
        <f>'Data with Vol Ests'!I$502*('Data with Vol Ests'!I299+('Data with Vol Ests'!I300-'Data with Vol Ests'!I299)*('Data with Vol Ests'!L$503/'Data with Vol Ests'!L300))/'Data with Vol Ests'!I299</f>
        <v>5023.864035958811</v>
      </c>
      <c r="D299" s="4">
        <f>'Data with Vol Ests'!N$502*('Data with Vol Ests'!N299+('Data with Vol Ests'!N300-'Data with Vol Ests'!N299)*('Data with Vol Ests'!Q$503/'Data with Vol Ests'!Q300))/'Data with Vol Ests'!N299</f>
        <v>3972.714630296974</v>
      </c>
      <c r="E299" s="4">
        <f>'Data with Vol Ests'!S$502*('Data with Vol Ests'!S299+('Data with Vol Ests'!S300-'Data with Vol Ests'!S299)*('Data with Vol Ests'!V$503/'Data with Vol Ests'!V300))/'Data with Vol Ests'!S299</f>
        <v>11780.50912199594</v>
      </c>
      <c r="G299" s="5">
        <f>$L$2*B299/Data!C$502+$M$2*C299/Data!D$502+$N$2*D299/Data!E$502+$O$2*E299/Data!F$502</f>
        <v>9672.437843784237</v>
      </c>
      <c r="I299" s="5">
        <f t="shared" si="4"/>
        <v>327.562156215763</v>
      </c>
    </row>
    <row r="300" spans="1:9" ht="15">
      <c r="A300">
        <f>Data!A301</f>
        <v>299</v>
      </c>
      <c r="B300" s="4">
        <f>'Data with Vol Ests'!D$502*('Data with Vol Ests'!D300+('Data with Vol Ests'!D301-'Data with Vol Ests'!D300)*('Data with Vol Ests'!G$503/'Data with Vol Ests'!G301))/'Data with Vol Ests'!D300</f>
        <v>10935.267190216615</v>
      </c>
      <c r="C300" s="4">
        <f>'Data with Vol Ests'!I$502*('Data with Vol Ests'!I300+('Data with Vol Ests'!I301-'Data with Vol Ests'!I300)*('Data with Vol Ests'!L$503/'Data with Vol Ests'!L301))/'Data with Vol Ests'!I300</f>
        <v>5271.5129547589095</v>
      </c>
      <c r="D300" s="4">
        <f>'Data with Vol Ests'!N$502*('Data with Vol Ests'!N300+('Data with Vol Ests'!N301-'Data with Vol Ests'!N300)*('Data with Vol Ests'!Q$503/'Data with Vol Ests'!Q301))/'Data with Vol Ests'!N300</f>
        <v>4252.024854434866</v>
      </c>
      <c r="E300" s="4">
        <f>'Data with Vol Ests'!S$502*('Data with Vol Ests'!S300+('Data with Vol Ests'!S301-'Data with Vol Ests'!S300)*('Data with Vol Ests'!V$503/'Data with Vol Ests'!V301))/'Data with Vol Ests'!S300</f>
        <v>11535.139553650492</v>
      </c>
      <c r="G300" s="5">
        <f>$L$2*B300/Data!C$502+$M$2*C300/Data!D$502+$N$2*D300/Data!E$502+$O$2*E300/Data!F$502</f>
        <v>9938.95831625084</v>
      </c>
      <c r="I300" s="5">
        <f t="shared" si="4"/>
        <v>61.04168374915935</v>
      </c>
    </row>
    <row r="301" spans="1:9" ht="15">
      <c r="A301">
        <f>Data!A302</f>
        <v>300</v>
      </c>
      <c r="B301" s="4">
        <f>'Data with Vol Ests'!D$502*('Data with Vol Ests'!D301+('Data with Vol Ests'!D302-'Data with Vol Ests'!D301)*('Data with Vol Ests'!G$503/'Data with Vol Ests'!G302))/'Data with Vol Ests'!D301</f>
        <v>11540.434193377396</v>
      </c>
      <c r="C301" s="4">
        <f>'Data with Vol Ests'!I$502*('Data with Vol Ests'!I301+('Data with Vol Ests'!I302-'Data with Vol Ests'!I301)*('Data with Vol Ests'!L$503/'Data with Vol Ests'!L302))/'Data with Vol Ests'!I301</f>
        <v>5253.340976654037</v>
      </c>
      <c r="D301" s="4">
        <f>'Data with Vol Ests'!N$502*('Data with Vol Ests'!N301+('Data with Vol Ests'!N302-'Data with Vol Ests'!N301)*('Data with Vol Ests'!Q$503/'Data with Vol Ests'!Q302))/'Data with Vol Ests'!N301</f>
        <v>4234.440401832484</v>
      </c>
      <c r="E301" s="4">
        <f>'Data with Vol Ests'!S$502*('Data with Vol Ests'!S301+('Data with Vol Ests'!S302-'Data with Vol Ests'!S301)*('Data with Vol Ests'!V$503/'Data with Vol Ests'!V302))/'Data with Vol Ests'!S301</f>
        <v>11925.017504556861</v>
      </c>
      <c r="G301" s="5">
        <f>$L$2*B301/Data!C$502+$M$2*C301/Data!D$502+$N$2*D301/Data!E$502+$O$2*E301/Data!F$502</f>
        <v>10208.872820368093</v>
      </c>
      <c r="I301" s="5">
        <f t="shared" si="4"/>
        <v>-208.87282036809302</v>
      </c>
    </row>
    <row r="302" spans="1:9" ht="15">
      <c r="A302">
        <f>Data!A303</f>
        <v>301</v>
      </c>
      <c r="B302" s="4">
        <f>'Data with Vol Ests'!D$502*('Data with Vol Ests'!D302+('Data with Vol Ests'!D303-'Data with Vol Ests'!D302)*('Data with Vol Ests'!G$503/'Data with Vol Ests'!G303))/'Data with Vol Ests'!D302</f>
        <v>10912.843721685565</v>
      </c>
      <c r="C302" s="4">
        <f>'Data with Vol Ests'!I$502*('Data with Vol Ests'!I302+('Data with Vol Ests'!I303-'Data with Vol Ests'!I302)*('Data with Vol Ests'!L$503/'Data with Vol Ests'!L303))/'Data with Vol Ests'!I302</f>
        <v>5360.983405247546</v>
      </c>
      <c r="D302" s="4">
        <f>'Data with Vol Ests'!N$502*('Data with Vol Ests'!N302+('Data with Vol Ests'!N303-'Data with Vol Ests'!N302)*('Data with Vol Ests'!Q$503/'Data with Vol Ests'!Q303))/'Data with Vol Ests'!N302</f>
        <v>4402.152665050805</v>
      </c>
      <c r="E302" s="4">
        <f>'Data with Vol Ests'!S$502*('Data with Vol Ests'!S302+('Data with Vol Ests'!S303-'Data with Vol Ests'!S302)*('Data with Vol Ests'!V$503/'Data with Vol Ests'!V303))/'Data with Vol Ests'!S302</f>
        <v>12451.962726225416</v>
      </c>
      <c r="G302" s="5">
        <f>$L$2*B302/Data!C$502+$M$2*C302/Data!D$502+$N$2*D302/Data!E$502+$O$2*E302/Data!F$502</f>
        <v>10170.706761736385</v>
      </c>
      <c r="I302" s="5">
        <f t="shared" si="4"/>
        <v>-170.70676173638458</v>
      </c>
    </row>
    <row r="303" spans="1:9" ht="15">
      <c r="A303">
        <f>Data!A304</f>
        <v>302</v>
      </c>
      <c r="B303" s="4">
        <f>'Data with Vol Ests'!D$502*('Data with Vol Ests'!D303+('Data with Vol Ests'!D304-'Data with Vol Ests'!D303)*('Data with Vol Ests'!G$503/'Data with Vol Ests'!G304))/'Data with Vol Ests'!D303</f>
        <v>10843.09487691275</v>
      </c>
      <c r="C303" s="4">
        <f>'Data with Vol Ests'!I$502*('Data with Vol Ests'!I303+('Data with Vol Ests'!I304-'Data with Vol Ests'!I303)*('Data with Vol Ests'!L$503/'Data with Vol Ests'!L304))/'Data with Vol Ests'!I303</f>
        <v>5028.964291778767</v>
      </c>
      <c r="D303" s="4">
        <f>'Data with Vol Ests'!N$502*('Data with Vol Ests'!N303+('Data with Vol Ests'!N304-'Data with Vol Ests'!N303)*('Data with Vol Ests'!Q$503/'Data with Vol Ests'!Q304))/'Data with Vol Ests'!N303</f>
        <v>4108.542417497291</v>
      </c>
      <c r="E303" s="4">
        <f>'Data with Vol Ests'!S$502*('Data with Vol Ests'!S303+('Data with Vol Ests'!S304-'Data with Vol Ests'!S303)*('Data with Vol Ests'!V$503/'Data with Vol Ests'!V304))/'Data with Vol Ests'!S303</f>
        <v>11894.04805039161</v>
      </c>
      <c r="G303" s="5">
        <f>$L$2*B303/Data!C$502+$M$2*C303/Data!D$502+$N$2*D303/Data!E$502+$O$2*E303/Data!F$502</f>
        <v>9791.335248449717</v>
      </c>
      <c r="I303" s="5">
        <f t="shared" si="4"/>
        <v>208.66475155028274</v>
      </c>
    </row>
    <row r="304" spans="1:9" ht="15">
      <c r="A304">
        <f>Data!A305</f>
        <v>303</v>
      </c>
      <c r="B304" s="4">
        <f>'Data with Vol Ests'!D$502*('Data with Vol Ests'!D304+('Data with Vol Ests'!D305-'Data with Vol Ests'!D304)*('Data with Vol Ests'!G$503/'Data with Vol Ests'!G305))/'Data with Vol Ests'!D304</f>
        <v>11123.091379321473</v>
      </c>
      <c r="C304" s="4">
        <f>'Data with Vol Ests'!I$502*('Data with Vol Ests'!I304+('Data with Vol Ests'!I305-'Data with Vol Ests'!I304)*('Data with Vol Ests'!L$503/'Data with Vol Ests'!L305))/'Data with Vol Ests'!I304</f>
        <v>5037.582020644356</v>
      </c>
      <c r="D304" s="4">
        <f>'Data with Vol Ests'!N$502*('Data with Vol Ests'!N304+('Data with Vol Ests'!N305-'Data with Vol Ests'!N304)*('Data with Vol Ests'!Q$503/'Data with Vol Ests'!Q305))/'Data with Vol Ests'!N304</f>
        <v>4141.179406917556</v>
      </c>
      <c r="E304" s="4">
        <f>'Data with Vol Ests'!S$502*('Data with Vol Ests'!S304+('Data with Vol Ests'!S305-'Data with Vol Ests'!S304)*('Data with Vol Ests'!V$503/'Data with Vol Ests'!V305))/'Data with Vol Ests'!S304</f>
        <v>11735.04389670237</v>
      </c>
      <c r="G304" s="5">
        <f>$L$2*B304/Data!C$502+$M$2*C304/Data!D$502+$N$2*D304/Data!E$502+$O$2*E304/Data!F$502</f>
        <v>9879.158158556575</v>
      </c>
      <c r="I304" s="5">
        <f t="shared" si="4"/>
        <v>120.84184144342544</v>
      </c>
    </row>
    <row r="305" spans="1:9" ht="15">
      <c r="A305">
        <f>Data!A306</f>
        <v>304</v>
      </c>
      <c r="B305" s="4">
        <f>'Data with Vol Ests'!D$502*('Data with Vol Ests'!D305+('Data with Vol Ests'!D306-'Data with Vol Ests'!D305)*('Data with Vol Ests'!G$503/'Data with Vol Ests'!G306))/'Data with Vol Ests'!D305</f>
        <v>10684.740281495624</v>
      </c>
      <c r="C305" s="4">
        <f>'Data with Vol Ests'!I$502*('Data with Vol Ests'!I305+('Data with Vol Ests'!I306-'Data with Vol Ests'!I305)*('Data with Vol Ests'!L$503/'Data with Vol Ests'!L306))/'Data with Vol Ests'!I305</f>
        <v>4796.425493360713</v>
      </c>
      <c r="D305" s="4">
        <f>'Data with Vol Ests'!N$502*('Data with Vol Ests'!N305+('Data with Vol Ests'!N306-'Data with Vol Ests'!N305)*('Data with Vol Ests'!Q$503/'Data with Vol Ests'!Q306))/'Data with Vol Ests'!N305</f>
        <v>4013.998263683881</v>
      </c>
      <c r="E305" s="4">
        <f>'Data with Vol Ests'!S$502*('Data with Vol Ests'!S305+('Data with Vol Ests'!S306-'Data with Vol Ests'!S305)*('Data with Vol Ests'!V$503/'Data with Vol Ests'!V306))/'Data with Vol Ests'!S305</f>
        <v>11879.682240167756</v>
      </c>
      <c r="G305" s="5">
        <f>$L$2*B305/Data!C$502+$M$2*C305/Data!D$502+$N$2*D305/Data!E$502+$O$2*E305/Data!F$502</f>
        <v>9574.871835478112</v>
      </c>
      <c r="I305" s="5">
        <f t="shared" si="4"/>
        <v>425.1281645218878</v>
      </c>
    </row>
    <row r="306" spans="1:9" ht="15">
      <c r="A306">
        <f>Data!A307</f>
        <v>305</v>
      </c>
      <c r="B306" s="4">
        <f>'Data with Vol Ests'!D$502*('Data with Vol Ests'!D306+('Data with Vol Ests'!D307-'Data with Vol Ests'!D306)*('Data with Vol Ests'!G$503/'Data with Vol Ests'!G307))/'Data with Vol Ests'!D306</f>
        <v>11101.052658865327</v>
      </c>
      <c r="C306" s="4">
        <f>'Data with Vol Ests'!I$502*('Data with Vol Ests'!I306+('Data with Vol Ests'!I307-'Data with Vol Ests'!I306)*('Data with Vol Ests'!L$503/'Data with Vol Ests'!L307))/'Data with Vol Ests'!I306</f>
        <v>5417.061443904964</v>
      </c>
      <c r="D306" s="4">
        <f>'Data with Vol Ests'!N$502*('Data with Vol Ests'!N306+('Data with Vol Ests'!N307-'Data with Vol Ests'!N306)*('Data with Vol Ests'!Q$503/'Data with Vol Ests'!Q307))/'Data with Vol Ests'!N306</f>
        <v>4393.8812871291875</v>
      </c>
      <c r="E306" s="4">
        <f>'Data with Vol Ests'!S$502*('Data with Vol Ests'!S306+('Data with Vol Ests'!S307-'Data with Vol Ests'!S306)*('Data with Vol Ests'!V$503/'Data with Vol Ests'!V307))/'Data with Vol Ests'!S306</f>
        <v>12203.547453578452</v>
      </c>
      <c r="G306" s="5">
        <f>$L$2*B306/Data!C$502+$M$2*C306/Data!D$502+$N$2*D306/Data!E$502+$O$2*E306/Data!F$502</f>
        <v>10228.043875776784</v>
      </c>
      <c r="I306" s="5">
        <f t="shared" si="4"/>
        <v>-228.04387577678426</v>
      </c>
    </row>
    <row r="307" spans="1:9" ht="15">
      <c r="A307">
        <f>Data!A308</f>
        <v>306</v>
      </c>
      <c r="B307" s="4">
        <f>'Data with Vol Ests'!D$502*('Data with Vol Ests'!D307+('Data with Vol Ests'!D308-'Data with Vol Ests'!D307)*('Data with Vol Ests'!G$503/'Data with Vol Ests'!G308))/'Data with Vol Ests'!D307</f>
        <v>10691.832391823238</v>
      </c>
      <c r="C307" s="4">
        <f>'Data with Vol Ests'!I$502*('Data with Vol Ests'!I307+('Data with Vol Ests'!I308-'Data with Vol Ests'!I307)*('Data with Vol Ests'!L$503/'Data with Vol Ests'!L308))/'Data with Vol Ests'!I307</f>
        <v>4888.101736973746</v>
      </c>
      <c r="D307" s="4">
        <f>'Data with Vol Ests'!N$502*('Data with Vol Ests'!N307+('Data with Vol Ests'!N308-'Data with Vol Ests'!N307)*('Data with Vol Ests'!Q$503/'Data with Vol Ests'!Q308))/'Data with Vol Ests'!N307</f>
        <v>3954.0844922435995</v>
      </c>
      <c r="E307" s="4">
        <f>'Data with Vol Ests'!S$502*('Data with Vol Ests'!S307+('Data with Vol Ests'!S308-'Data with Vol Ests'!S307)*('Data with Vol Ests'!V$503/'Data with Vol Ests'!V308))/'Data with Vol Ests'!S307</f>
        <v>11571.081189966078</v>
      </c>
      <c r="G307" s="5">
        <f>$L$2*B307/Data!C$502+$M$2*C307/Data!D$502+$N$2*D307/Data!E$502+$O$2*E307/Data!F$502</f>
        <v>9564.78605775906</v>
      </c>
      <c r="I307" s="5">
        <f t="shared" si="4"/>
        <v>435.21394224094</v>
      </c>
    </row>
    <row r="308" spans="1:9" ht="15">
      <c r="A308">
        <f>Data!A309</f>
        <v>307</v>
      </c>
      <c r="B308" s="4">
        <f>'Data with Vol Ests'!D$502*('Data with Vol Ests'!D308+('Data with Vol Ests'!D309-'Data with Vol Ests'!D308)*('Data with Vol Ests'!G$503/'Data with Vol Ests'!G309))/'Data with Vol Ests'!D308</f>
        <v>10935.869757606155</v>
      </c>
      <c r="C308" s="4">
        <f>'Data with Vol Ests'!I$502*('Data with Vol Ests'!I308+('Data with Vol Ests'!I309-'Data with Vol Ests'!I308)*('Data with Vol Ests'!L$503/'Data with Vol Ests'!L309))/'Data with Vol Ests'!I308</f>
        <v>5402.259601293812</v>
      </c>
      <c r="D308" s="4">
        <f>'Data with Vol Ests'!N$502*('Data with Vol Ests'!N308+('Data with Vol Ests'!N309-'Data with Vol Ests'!N308)*('Data with Vol Ests'!Q$503/'Data with Vol Ests'!Q309))/'Data with Vol Ests'!N308</f>
        <v>4382.106403858937</v>
      </c>
      <c r="E308" s="4">
        <f>'Data with Vol Ests'!S$502*('Data with Vol Ests'!S308+('Data with Vol Ests'!S309-'Data with Vol Ests'!S308)*('Data with Vol Ests'!V$503/'Data with Vol Ests'!V309))/'Data with Vol Ests'!S308</f>
        <v>12339.879188835866</v>
      </c>
      <c r="G308" s="5">
        <f>$L$2*B308/Data!C$502+$M$2*C308/Data!D$502+$N$2*D308/Data!E$502+$O$2*E308/Data!F$502</f>
        <v>10179.476968588107</v>
      </c>
      <c r="I308" s="5">
        <f t="shared" si="4"/>
        <v>-179.4769685881074</v>
      </c>
    </row>
    <row r="309" spans="1:9" ht="15">
      <c r="A309">
        <f>Data!A310</f>
        <v>308</v>
      </c>
      <c r="B309" s="4">
        <f>'Data with Vol Ests'!D$502*('Data with Vol Ests'!D309+('Data with Vol Ests'!D310-'Data with Vol Ests'!D309)*('Data with Vol Ests'!G$503/'Data with Vol Ests'!G310))/'Data with Vol Ests'!D309</f>
        <v>11365.926795660396</v>
      </c>
      <c r="C309" s="4">
        <f>'Data with Vol Ests'!I$502*('Data with Vol Ests'!I309+('Data with Vol Ests'!I310-'Data with Vol Ests'!I309)*('Data with Vol Ests'!L$503/'Data with Vol Ests'!L310))/'Data with Vol Ests'!I309</f>
        <v>5125.440909881249</v>
      </c>
      <c r="D309" s="4">
        <f>'Data with Vol Ests'!N$502*('Data with Vol Ests'!N309+('Data with Vol Ests'!N310-'Data with Vol Ests'!N309)*('Data with Vol Ests'!Q$503/'Data with Vol Ests'!Q310))/'Data with Vol Ests'!N309</f>
        <v>4179.438710364972</v>
      </c>
      <c r="E309" s="4">
        <f>'Data with Vol Ests'!S$502*('Data with Vol Ests'!S309+('Data with Vol Ests'!S310-'Data with Vol Ests'!S309)*('Data with Vol Ests'!V$503/'Data with Vol Ests'!V310))/'Data with Vol Ests'!S309</f>
        <v>12100.246595071148</v>
      </c>
      <c r="G309" s="5">
        <f>$L$2*B309/Data!C$502+$M$2*C309/Data!D$502+$N$2*D309/Data!E$502+$O$2*E309/Data!F$502</f>
        <v>10087.887883357487</v>
      </c>
      <c r="I309" s="5">
        <f t="shared" si="4"/>
        <v>-87.88788335748723</v>
      </c>
    </row>
    <row r="310" spans="1:9" ht="15">
      <c r="A310">
        <f>Data!A311</f>
        <v>309</v>
      </c>
      <c r="B310" s="4">
        <f>'Data with Vol Ests'!D$502*('Data with Vol Ests'!D310+('Data with Vol Ests'!D311-'Data with Vol Ests'!D310)*('Data with Vol Ests'!G$503/'Data with Vol Ests'!G311))/'Data with Vol Ests'!D310</f>
        <v>11527.345853948773</v>
      </c>
      <c r="C310" s="4">
        <f>'Data with Vol Ests'!I$502*('Data with Vol Ests'!I310+('Data with Vol Ests'!I311-'Data with Vol Ests'!I310)*('Data with Vol Ests'!L$503/'Data with Vol Ests'!L311))/'Data with Vol Ests'!I310</f>
        <v>5503.790754103476</v>
      </c>
      <c r="D310" s="4">
        <f>'Data with Vol Ests'!N$502*('Data with Vol Ests'!N310+('Data with Vol Ests'!N311-'Data with Vol Ests'!N310)*('Data with Vol Ests'!Q$503/'Data with Vol Ests'!Q311))/'Data with Vol Ests'!N310</f>
        <v>4483.081387297796</v>
      </c>
      <c r="E310" s="4">
        <f>'Data with Vol Ests'!S$502*('Data with Vol Ests'!S310+('Data with Vol Ests'!S311-'Data with Vol Ests'!S310)*('Data with Vol Ests'!V$503/'Data with Vol Ests'!V311))/'Data with Vol Ests'!S310</f>
        <v>11931.151996658473</v>
      </c>
      <c r="G310" s="5">
        <f>$L$2*B310/Data!C$502+$M$2*C310/Data!D$502+$N$2*D310/Data!E$502+$O$2*E310/Data!F$502</f>
        <v>10408.543209985895</v>
      </c>
      <c r="I310" s="5">
        <f t="shared" si="4"/>
        <v>-408.5432099858954</v>
      </c>
    </row>
    <row r="311" spans="1:9" ht="15">
      <c r="A311">
        <f>Data!A312</f>
        <v>310</v>
      </c>
      <c r="B311" s="4">
        <f>'Data with Vol Ests'!D$502*('Data with Vol Ests'!D311+('Data with Vol Ests'!D312-'Data with Vol Ests'!D311)*('Data with Vol Ests'!G$503/'Data with Vol Ests'!G312))/'Data with Vol Ests'!D311</f>
        <v>11052.30029575797</v>
      </c>
      <c r="C311" s="4">
        <f>'Data with Vol Ests'!I$502*('Data with Vol Ests'!I311+('Data with Vol Ests'!I312-'Data with Vol Ests'!I311)*('Data with Vol Ests'!L$503/'Data with Vol Ests'!L312))/'Data with Vol Ests'!I311</f>
        <v>5268.326877065226</v>
      </c>
      <c r="D311" s="4">
        <f>'Data with Vol Ests'!N$502*('Data with Vol Ests'!N311+('Data with Vol Ests'!N312-'Data with Vol Ests'!N311)*('Data with Vol Ests'!Q$503/'Data with Vol Ests'!Q312))/'Data with Vol Ests'!N311</f>
        <v>4293.54283611031</v>
      </c>
      <c r="E311" s="4">
        <f>'Data with Vol Ests'!S$502*('Data with Vol Ests'!S311+('Data with Vol Ests'!S312-'Data with Vol Ests'!S311)*('Data with Vol Ests'!V$503/'Data with Vol Ests'!V312))/'Data with Vol Ests'!S311</f>
        <v>12412.2885846811</v>
      </c>
      <c r="G311" s="5">
        <f>$L$2*B311/Data!C$502+$M$2*C311/Data!D$502+$N$2*D311/Data!E$502+$O$2*E311/Data!F$502</f>
        <v>10135.525979183654</v>
      </c>
      <c r="I311" s="5">
        <f t="shared" si="4"/>
        <v>-135.52597918365427</v>
      </c>
    </row>
    <row r="312" spans="1:9" ht="15">
      <c r="A312">
        <f>Data!A313</f>
        <v>311</v>
      </c>
      <c r="B312" s="4">
        <f>'Data with Vol Ests'!D$502*('Data with Vol Ests'!D312+('Data with Vol Ests'!D313-'Data with Vol Ests'!D312)*('Data with Vol Ests'!G$503/'Data with Vol Ests'!G313))/'Data with Vol Ests'!D312</f>
        <v>11105.859431452178</v>
      </c>
      <c r="C312" s="4">
        <f>'Data with Vol Ests'!I$502*('Data with Vol Ests'!I312+('Data with Vol Ests'!I313-'Data with Vol Ests'!I312)*('Data with Vol Ests'!L$503/'Data with Vol Ests'!L313))/'Data with Vol Ests'!I312</f>
        <v>5338.089116941239</v>
      </c>
      <c r="D312" s="4">
        <f>'Data with Vol Ests'!N$502*('Data with Vol Ests'!N312+('Data with Vol Ests'!N313-'Data with Vol Ests'!N312)*('Data with Vol Ests'!Q$503/'Data with Vol Ests'!Q313))/'Data with Vol Ests'!N312</f>
        <v>4359.893725672081</v>
      </c>
      <c r="E312" s="4">
        <f>'Data with Vol Ests'!S$502*('Data with Vol Ests'!S312+('Data with Vol Ests'!S313-'Data with Vol Ests'!S312)*('Data with Vol Ests'!V$503/'Data with Vol Ests'!V313))/'Data with Vol Ests'!S312</f>
        <v>12180.971181914105</v>
      </c>
      <c r="G312" s="5">
        <f>$L$2*B312/Data!C$502+$M$2*C312/Data!D$502+$N$2*D312/Data!E$502+$O$2*E312/Data!F$502</f>
        <v>10172.399422525055</v>
      </c>
      <c r="I312" s="5">
        <f t="shared" si="4"/>
        <v>-172.39942252505534</v>
      </c>
    </row>
    <row r="313" spans="1:9" ht="15">
      <c r="A313">
        <f>Data!A314</f>
        <v>312</v>
      </c>
      <c r="B313" s="4">
        <f>'Data with Vol Ests'!D$502*('Data with Vol Ests'!D313+('Data with Vol Ests'!D314-'Data with Vol Ests'!D313)*('Data with Vol Ests'!G$503/'Data with Vol Ests'!G314))/'Data with Vol Ests'!D313</f>
        <v>10940.401903572758</v>
      </c>
      <c r="C313" s="4">
        <f>'Data with Vol Ests'!I$502*('Data with Vol Ests'!I313+('Data with Vol Ests'!I314-'Data with Vol Ests'!I313)*('Data with Vol Ests'!L$503/'Data with Vol Ests'!L314))/'Data with Vol Ests'!I313</f>
        <v>5119.989569052178</v>
      </c>
      <c r="D313" s="4">
        <f>'Data with Vol Ests'!N$502*('Data with Vol Ests'!N313+('Data with Vol Ests'!N314-'Data with Vol Ests'!N313)*('Data with Vol Ests'!Q$503/'Data with Vol Ests'!Q314))/'Data with Vol Ests'!N313</f>
        <v>4152.5253454826325</v>
      </c>
      <c r="E313" s="4">
        <f>'Data with Vol Ests'!S$502*('Data with Vol Ests'!S313+('Data with Vol Ests'!S314-'Data with Vol Ests'!S313)*('Data with Vol Ests'!V$503/'Data with Vol Ests'!V314))/'Data with Vol Ests'!S313</f>
        <v>11952.299373355629</v>
      </c>
      <c r="G313" s="5">
        <f>$L$2*B313/Data!C$502+$M$2*C313/Data!D$502+$N$2*D313/Data!E$502+$O$2*E313/Data!F$502</f>
        <v>9899.302675731813</v>
      </c>
      <c r="I313" s="5">
        <f t="shared" si="4"/>
        <v>100.697324268187</v>
      </c>
    </row>
    <row r="314" spans="1:9" ht="15">
      <c r="A314">
        <f>Data!A315</f>
        <v>313</v>
      </c>
      <c r="B314" s="4">
        <f>'Data with Vol Ests'!D$502*('Data with Vol Ests'!D314+('Data with Vol Ests'!D315-'Data with Vol Ests'!D314)*('Data with Vol Ests'!G$503/'Data with Vol Ests'!G315))/'Data with Vol Ests'!D314</f>
        <v>10924.966507697662</v>
      </c>
      <c r="C314" s="4">
        <f>'Data with Vol Ests'!I$502*('Data with Vol Ests'!I314+('Data with Vol Ests'!I315-'Data with Vol Ests'!I314)*('Data with Vol Ests'!L$503/'Data with Vol Ests'!L315))/'Data with Vol Ests'!I314</f>
        <v>5073.537669227897</v>
      </c>
      <c r="D314" s="4">
        <f>'Data with Vol Ests'!N$502*('Data with Vol Ests'!N314+('Data with Vol Ests'!N315-'Data with Vol Ests'!N314)*('Data with Vol Ests'!Q$503/'Data with Vol Ests'!Q315))/'Data with Vol Ests'!N314</f>
        <v>4074.0807288310675</v>
      </c>
      <c r="E314" s="4">
        <f>'Data with Vol Ests'!S$502*('Data with Vol Ests'!S314+('Data with Vol Ests'!S315-'Data with Vol Ests'!S314)*('Data with Vol Ests'!V$503/'Data with Vol Ests'!V315))/'Data with Vol Ests'!S314</f>
        <v>11845.291884489707</v>
      </c>
      <c r="G314" s="5">
        <f>$L$2*B314/Data!C$502+$M$2*C314/Data!D$502+$N$2*D314/Data!E$502+$O$2*E314/Data!F$502</f>
        <v>9830.50269107219</v>
      </c>
      <c r="I314" s="5">
        <f t="shared" si="4"/>
        <v>169.49730892781008</v>
      </c>
    </row>
    <row r="315" spans="1:9" ht="15">
      <c r="A315">
        <f>Data!A316</f>
        <v>314</v>
      </c>
      <c r="B315" s="4">
        <f>'Data with Vol Ests'!D$502*('Data with Vol Ests'!D315+('Data with Vol Ests'!D316-'Data with Vol Ests'!D315)*('Data with Vol Ests'!G$503/'Data with Vol Ests'!G316))/'Data with Vol Ests'!D315</f>
        <v>11320.478520371833</v>
      </c>
      <c r="C315" s="4">
        <f>'Data with Vol Ests'!I$502*('Data with Vol Ests'!I315+('Data with Vol Ests'!I316-'Data with Vol Ests'!I315)*('Data with Vol Ests'!L$503/'Data with Vol Ests'!L316))/'Data with Vol Ests'!I315</f>
        <v>5512.707945043098</v>
      </c>
      <c r="D315" s="4">
        <f>'Data with Vol Ests'!N$502*('Data with Vol Ests'!N315+('Data with Vol Ests'!N316-'Data with Vol Ests'!N315)*('Data with Vol Ests'!Q$503/'Data with Vol Ests'!Q316))/'Data with Vol Ests'!N315</f>
        <v>4434.7021977069135</v>
      </c>
      <c r="E315" s="4">
        <f>'Data with Vol Ests'!S$502*('Data with Vol Ests'!S315+('Data with Vol Ests'!S316-'Data with Vol Ests'!S315)*('Data with Vol Ests'!V$503/'Data with Vol Ests'!V316))/'Data with Vol Ests'!S315</f>
        <v>12149.727758873829</v>
      </c>
      <c r="G315" s="5">
        <f>$L$2*B315/Data!C$502+$M$2*C315/Data!D$502+$N$2*D315/Data!E$502+$O$2*E315/Data!F$502</f>
        <v>10363.580473865884</v>
      </c>
      <c r="I315" s="5">
        <f t="shared" si="4"/>
        <v>-363.5804738658844</v>
      </c>
    </row>
    <row r="316" spans="1:9" ht="15">
      <c r="A316">
        <f>Data!A317</f>
        <v>315</v>
      </c>
      <c r="B316" s="4">
        <f>'Data with Vol Ests'!D$502*('Data with Vol Ests'!D316+('Data with Vol Ests'!D317-'Data with Vol Ests'!D316)*('Data with Vol Ests'!G$503/'Data with Vol Ests'!G317))/'Data with Vol Ests'!D316</f>
        <v>11280.155594044887</v>
      </c>
      <c r="C316" s="4">
        <f>'Data with Vol Ests'!I$502*('Data with Vol Ests'!I316+('Data with Vol Ests'!I317-'Data with Vol Ests'!I316)*('Data with Vol Ests'!L$503/'Data with Vol Ests'!L317))/'Data with Vol Ests'!I316</f>
        <v>5184.092871487441</v>
      </c>
      <c r="D316" s="4">
        <f>'Data with Vol Ests'!N$502*('Data with Vol Ests'!N316+('Data with Vol Ests'!N317-'Data with Vol Ests'!N316)*('Data with Vol Ests'!Q$503/'Data with Vol Ests'!Q317))/'Data with Vol Ests'!N316</f>
        <v>4252.289183918709</v>
      </c>
      <c r="E316" s="4">
        <f>'Data with Vol Ests'!S$502*('Data with Vol Ests'!S316+('Data with Vol Ests'!S317-'Data with Vol Ests'!S316)*('Data with Vol Ests'!V$503/'Data with Vol Ests'!V317))/'Data with Vol Ests'!S316</f>
        <v>12305.042586968437</v>
      </c>
      <c r="G316" s="5">
        <f>$L$2*B316/Data!C$502+$M$2*C316/Data!D$502+$N$2*D316/Data!E$502+$O$2*E316/Data!F$502</f>
        <v>10141.967416184772</v>
      </c>
      <c r="I316" s="5">
        <f t="shared" si="4"/>
        <v>-141.96741618477245</v>
      </c>
    </row>
    <row r="317" spans="1:9" ht="15">
      <c r="A317">
        <f>Data!A318</f>
        <v>316</v>
      </c>
      <c r="B317" s="4">
        <f>'Data with Vol Ests'!D$502*('Data with Vol Ests'!D317+('Data with Vol Ests'!D318-'Data with Vol Ests'!D317)*('Data with Vol Ests'!G$503/'Data with Vol Ests'!G318))/'Data with Vol Ests'!D317</f>
        <v>11030.312209203756</v>
      </c>
      <c r="C317" s="4">
        <f>'Data with Vol Ests'!I$502*('Data with Vol Ests'!I317+('Data with Vol Ests'!I318-'Data with Vol Ests'!I317)*('Data with Vol Ests'!L$503/'Data with Vol Ests'!L318))/'Data with Vol Ests'!I317</f>
        <v>5309.625379280637</v>
      </c>
      <c r="D317" s="4">
        <f>'Data with Vol Ests'!N$502*('Data with Vol Ests'!N317+('Data with Vol Ests'!N318-'Data with Vol Ests'!N317)*('Data with Vol Ests'!Q$503/'Data with Vol Ests'!Q318))/'Data with Vol Ests'!N317</f>
        <v>4306.982291468395</v>
      </c>
      <c r="E317" s="4">
        <f>'Data with Vol Ests'!S$502*('Data with Vol Ests'!S317+('Data with Vol Ests'!S318-'Data with Vol Ests'!S317)*('Data with Vol Ests'!V$503/'Data with Vol Ests'!V318))/'Data with Vol Ests'!S317</f>
        <v>12096.180537521617</v>
      </c>
      <c r="G317" s="5">
        <f>$L$2*B317/Data!C$502+$M$2*C317/Data!D$502+$N$2*D317/Data!E$502+$O$2*E317/Data!F$502</f>
        <v>10101.90968007686</v>
      </c>
      <c r="I317" s="5">
        <f t="shared" si="4"/>
        <v>-101.90968007686024</v>
      </c>
    </row>
    <row r="318" spans="1:9" ht="15">
      <c r="A318">
        <f>Data!A319</f>
        <v>317</v>
      </c>
      <c r="B318" s="4">
        <f>'Data with Vol Ests'!D$502*('Data with Vol Ests'!D318+('Data with Vol Ests'!D319-'Data with Vol Ests'!D318)*('Data with Vol Ests'!G$503/'Data with Vol Ests'!G319))/'Data with Vol Ests'!D318</f>
        <v>11173.747050379798</v>
      </c>
      <c r="C318" s="4">
        <f>'Data with Vol Ests'!I$502*('Data with Vol Ests'!I318+('Data with Vol Ests'!I319-'Data with Vol Ests'!I318)*('Data with Vol Ests'!L$503/'Data with Vol Ests'!L319))/'Data with Vol Ests'!I318</f>
        <v>5214.124030930043</v>
      </c>
      <c r="D318" s="4">
        <f>'Data with Vol Ests'!N$502*('Data with Vol Ests'!N318+('Data with Vol Ests'!N319-'Data with Vol Ests'!N318)*('Data with Vol Ests'!Q$503/'Data with Vol Ests'!Q319))/'Data with Vol Ests'!N318</f>
        <v>4284.73009288591</v>
      </c>
      <c r="E318" s="4">
        <f>'Data with Vol Ests'!S$502*('Data with Vol Ests'!S318+('Data with Vol Ests'!S319-'Data with Vol Ests'!S318)*('Data with Vol Ests'!V$503/'Data with Vol Ests'!V319))/'Data with Vol Ests'!S318</f>
        <v>11970.937068961712</v>
      </c>
      <c r="G318" s="5">
        <f>$L$2*B318/Data!C$502+$M$2*C318/Data!D$502+$N$2*D318/Data!E$502+$O$2*E318/Data!F$502</f>
        <v>10072.707580023598</v>
      </c>
      <c r="I318" s="5">
        <f t="shared" si="4"/>
        <v>-72.70758002359798</v>
      </c>
    </row>
    <row r="319" spans="1:9" ht="15">
      <c r="A319">
        <f>Data!A320</f>
        <v>318</v>
      </c>
      <c r="B319" s="4">
        <f>'Data with Vol Ests'!D$502*('Data with Vol Ests'!D319+('Data with Vol Ests'!D320-'Data with Vol Ests'!D319)*('Data with Vol Ests'!G$503/'Data with Vol Ests'!G320))/'Data with Vol Ests'!D319</f>
        <v>10577.181143412705</v>
      </c>
      <c r="C319" s="4">
        <f>'Data with Vol Ests'!I$502*('Data with Vol Ests'!I319+('Data with Vol Ests'!I320-'Data with Vol Ests'!I319)*('Data with Vol Ests'!L$503/'Data with Vol Ests'!L320))/'Data with Vol Ests'!I319</f>
        <v>5149.1556339587505</v>
      </c>
      <c r="D319" s="4">
        <f>'Data with Vol Ests'!N$502*('Data with Vol Ests'!N319+('Data with Vol Ests'!N320-'Data with Vol Ests'!N319)*('Data with Vol Ests'!Q$503/'Data with Vol Ests'!Q320))/'Data with Vol Ests'!N319</f>
        <v>4178.824637831494</v>
      </c>
      <c r="E319" s="4">
        <f>'Data with Vol Ests'!S$502*('Data with Vol Ests'!S319+('Data with Vol Ests'!S320-'Data with Vol Ests'!S319)*('Data with Vol Ests'!V$503/'Data with Vol Ests'!V320))/'Data with Vol Ests'!S319</f>
        <v>12144.84339004917</v>
      </c>
      <c r="G319" s="5">
        <f>$L$2*B319/Data!C$502+$M$2*C319/Data!D$502+$N$2*D319/Data!E$502+$O$2*E319/Data!F$502</f>
        <v>9822.61827463412</v>
      </c>
      <c r="I319" s="5">
        <f t="shared" si="4"/>
        <v>177.3817253658799</v>
      </c>
    </row>
    <row r="320" spans="1:9" ht="15">
      <c r="A320">
        <f>Data!A321</f>
        <v>319</v>
      </c>
      <c r="B320" s="4">
        <f>'Data with Vol Ests'!D$502*('Data with Vol Ests'!D320+('Data with Vol Ests'!D321-'Data with Vol Ests'!D320)*('Data with Vol Ests'!G$503/'Data with Vol Ests'!G321))/'Data with Vol Ests'!D320</f>
        <v>11081.481191209361</v>
      </c>
      <c r="C320" s="4">
        <f>'Data with Vol Ests'!I$502*('Data with Vol Ests'!I320+('Data with Vol Ests'!I321-'Data with Vol Ests'!I320)*('Data with Vol Ests'!L$503/'Data with Vol Ests'!L321))/'Data with Vol Ests'!I320</f>
        <v>5236.701780617354</v>
      </c>
      <c r="D320" s="4">
        <f>'Data with Vol Ests'!N$502*('Data with Vol Ests'!N320+('Data with Vol Ests'!N321-'Data with Vol Ests'!N320)*('Data with Vol Ests'!Q$503/'Data with Vol Ests'!Q321))/'Data with Vol Ests'!N320</f>
        <v>4261.922815515188</v>
      </c>
      <c r="E320" s="4">
        <f>'Data with Vol Ests'!S$502*('Data with Vol Ests'!S320+('Data with Vol Ests'!S321-'Data with Vol Ests'!S320)*('Data with Vol Ests'!V$503/'Data with Vol Ests'!V321))/'Data with Vol Ests'!S320</f>
        <v>11875.571527972726</v>
      </c>
      <c r="G320" s="5">
        <f>$L$2*B320/Data!C$502+$M$2*C320/Data!D$502+$N$2*D320/Data!E$502+$O$2*E320/Data!F$502</f>
        <v>10030.975180259979</v>
      </c>
      <c r="I320" s="5">
        <f t="shared" si="4"/>
        <v>-30.975180259978515</v>
      </c>
    </row>
    <row r="321" spans="1:9" ht="15">
      <c r="A321">
        <f>Data!A322</f>
        <v>320</v>
      </c>
      <c r="B321" s="4">
        <f>'Data with Vol Ests'!D$502*('Data with Vol Ests'!D321+('Data with Vol Ests'!D322-'Data with Vol Ests'!D321)*('Data with Vol Ests'!G$503/'Data with Vol Ests'!G322))/'Data with Vol Ests'!D321</f>
        <v>11087.387790029681</v>
      </c>
      <c r="C321" s="4">
        <f>'Data with Vol Ests'!I$502*('Data with Vol Ests'!I321+('Data with Vol Ests'!I322-'Data with Vol Ests'!I321)*('Data with Vol Ests'!L$503/'Data with Vol Ests'!L322))/'Data with Vol Ests'!I321</f>
        <v>4849.192260961713</v>
      </c>
      <c r="D321" s="4">
        <f>'Data with Vol Ests'!N$502*('Data with Vol Ests'!N321+('Data with Vol Ests'!N322-'Data with Vol Ests'!N321)*('Data with Vol Ests'!Q$503/'Data with Vol Ests'!Q322))/'Data with Vol Ests'!N321</f>
        <v>3931.1050486881913</v>
      </c>
      <c r="E321" s="4">
        <f>'Data with Vol Ests'!S$502*('Data with Vol Ests'!S321+('Data with Vol Ests'!S322-'Data with Vol Ests'!S321)*('Data with Vol Ests'!V$503/'Data with Vol Ests'!V322))/'Data with Vol Ests'!S321</f>
        <v>11532.311474493426</v>
      </c>
      <c r="G321" s="5">
        <f>$L$2*B321/Data!C$502+$M$2*C321/Data!D$502+$N$2*D321/Data!E$502+$O$2*E321/Data!F$502</f>
        <v>9673.981070291864</v>
      </c>
      <c r="I321" s="5">
        <f t="shared" si="4"/>
        <v>326.01892970813606</v>
      </c>
    </row>
    <row r="322" spans="1:9" ht="15">
      <c r="A322">
        <f>Data!A323</f>
        <v>321</v>
      </c>
      <c r="B322" s="4">
        <f>'Data with Vol Ests'!D$502*('Data with Vol Ests'!D322+('Data with Vol Ests'!D323-'Data with Vol Ests'!D322)*('Data with Vol Ests'!G$503/'Data with Vol Ests'!G323))/'Data with Vol Ests'!D322</f>
        <v>10751.197961113588</v>
      </c>
      <c r="C322" s="4">
        <f>'Data with Vol Ests'!I$502*('Data with Vol Ests'!I322+('Data with Vol Ests'!I323-'Data with Vol Ests'!I322)*('Data with Vol Ests'!L$503/'Data with Vol Ests'!L323))/'Data with Vol Ests'!I322</f>
        <v>5250.839070066078</v>
      </c>
      <c r="D322" s="4">
        <f>'Data with Vol Ests'!N$502*('Data with Vol Ests'!N322+('Data with Vol Ests'!N323-'Data with Vol Ests'!N322)*('Data with Vol Ests'!Q$503/'Data with Vol Ests'!Q323))/'Data with Vol Ests'!N322</f>
        <v>4252.363823533384</v>
      </c>
      <c r="E322" s="4">
        <f>'Data with Vol Ests'!S$502*('Data with Vol Ests'!S322+('Data with Vol Ests'!S323-'Data with Vol Ests'!S322)*('Data with Vol Ests'!V$503/'Data with Vol Ests'!V323))/'Data with Vol Ests'!S322</f>
        <v>11981.552068708275</v>
      </c>
      <c r="G322" s="5">
        <f>$L$2*B322/Data!C$502+$M$2*C322/Data!D$502+$N$2*D322/Data!E$502+$O$2*E322/Data!F$502</f>
        <v>9934.665705590674</v>
      </c>
      <c r="I322" s="5">
        <f aca="true" t="shared" si="5" ref="I322:I385">10000-G322</f>
        <v>65.3342944093256</v>
      </c>
    </row>
    <row r="323" spans="1:9" ht="15">
      <c r="A323">
        <f>Data!A324</f>
        <v>322</v>
      </c>
      <c r="B323" s="4">
        <f>'Data with Vol Ests'!D$502*('Data with Vol Ests'!D323+('Data with Vol Ests'!D324-'Data with Vol Ests'!D323)*('Data with Vol Ests'!G$503/'Data with Vol Ests'!G324))/'Data with Vol Ests'!D323</f>
        <v>10758.03094419675</v>
      </c>
      <c r="C323" s="4">
        <f>'Data with Vol Ests'!I$502*('Data with Vol Ests'!I323+('Data with Vol Ests'!I324-'Data with Vol Ests'!I323)*('Data with Vol Ests'!L$503/'Data with Vol Ests'!L324))/'Data with Vol Ests'!I323</f>
        <v>4997.0082744086185</v>
      </c>
      <c r="D323" s="4">
        <f>'Data with Vol Ests'!N$502*('Data with Vol Ests'!N323+('Data with Vol Ests'!N324-'Data with Vol Ests'!N323)*('Data with Vol Ests'!Q$503/'Data with Vol Ests'!Q324))/'Data with Vol Ests'!N323</f>
        <v>4062.415685373178</v>
      </c>
      <c r="E323" s="4">
        <f>'Data with Vol Ests'!S$502*('Data with Vol Ests'!S323+('Data with Vol Ests'!S324-'Data with Vol Ests'!S323)*('Data with Vol Ests'!V$503/'Data with Vol Ests'!V324))/'Data with Vol Ests'!S323</f>
        <v>11696.341292614256</v>
      </c>
      <c r="G323" s="5">
        <f>$L$2*B323/Data!C$502+$M$2*C323/Data!D$502+$N$2*D323/Data!E$502+$O$2*E323/Data!F$502</f>
        <v>9698.17191250127</v>
      </c>
      <c r="I323" s="5">
        <f t="shared" si="5"/>
        <v>301.8280874987304</v>
      </c>
    </row>
    <row r="324" spans="1:9" ht="15">
      <c r="A324">
        <f>Data!A325</f>
        <v>323</v>
      </c>
      <c r="B324" s="4">
        <f>'Data with Vol Ests'!D$502*('Data with Vol Ests'!D324+('Data with Vol Ests'!D325-'Data with Vol Ests'!D324)*('Data with Vol Ests'!G$503/'Data with Vol Ests'!G325))/'Data with Vol Ests'!D324</f>
        <v>11122.59722256519</v>
      </c>
      <c r="C324" s="4">
        <f>'Data with Vol Ests'!I$502*('Data with Vol Ests'!I324+('Data with Vol Ests'!I325-'Data with Vol Ests'!I324)*('Data with Vol Ests'!L$503/'Data with Vol Ests'!L325))/'Data with Vol Ests'!I324</f>
        <v>5199.512934314054</v>
      </c>
      <c r="D324" s="4">
        <f>'Data with Vol Ests'!N$502*('Data with Vol Ests'!N324+('Data with Vol Ests'!N325-'Data with Vol Ests'!N324)*('Data with Vol Ests'!Q$503/'Data with Vol Ests'!Q325))/'Data with Vol Ests'!N324</f>
        <v>4216.84201489934</v>
      </c>
      <c r="E324" s="4">
        <f>'Data with Vol Ests'!S$502*('Data with Vol Ests'!S324+('Data with Vol Ests'!S325-'Data with Vol Ests'!S324)*('Data with Vol Ests'!V$503/'Data with Vol Ests'!V325))/'Data with Vol Ests'!S324</f>
        <v>11957.50344347945</v>
      </c>
      <c r="G324" s="5">
        <f>$L$2*B324/Data!C$502+$M$2*C324/Data!D$502+$N$2*D324/Data!E$502+$O$2*E324/Data!F$502</f>
        <v>10027.411501197754</v>
      </c>
      <c r="I324" s="5">
        <f t="shared" si="5"/>
        <v>-27.41150119775375</v>
      </c>
    </row>
    <row r="325" spans="1:9" ht="15">
      <c r="A325">
        <f>Data!A326</f>
        <v>324</v>
      </c>
      <c r="B325" s="4">
        <f>'Data with Vol Ests'!D$502*('Data with Vol Ests'!D325+('Data with Vol Ests'!D326-'Data with Vol Ests'!D325)*('Data with Vol Ests'!G$503/'Data with Vol Ests'!G326))/'Data with Vol Ests'!D325</f>
        <v>10982.44009164926</v>
      </c>
      <c r="C325" s="4">
        <f>'Data with Vol Ests'!I$502*('Data with Vol Ests'!I325+('Data with Vol Ests'!I326-'Data with Vol Ests'!I325)*('Data with Vol Ests'!L$503/'Data with Vol Ests'!L326))/'Data with Vol Ests'!I325</f>
        <v>5205.983009074534</v>
      </c>
      <c r="D325" s="4">
        <f>'Data with Vol Ests'!N$502*('Data with Vol Ests'!N325+('Data with Vol Ests'!N326-'Data with Vol Ests'!N325)*('Data with Vol Ests'!Q$503/'Data with Vol Ests'!Q326))/'Data with Vol Ests'!N325</f>
        <v>4204.494469000601</v>
      </c>
      <c r="E325" s="4">
        <f>'Data with Vol Ests'!S$502*('Data with Vol Ests'!S325+('Data with Vol Ests'!S326-'Data with Vol Ests'!S325)*('Data with Vol Ests'!V$503/'Data with Vol Ests'!V326))/'Data with Vol Ests'!S325</f>
        <v>11792.341445179469</v>
      </c>
      <c r="G325" s="5">
        <f>$L$2*B325/Data!C$502+$M$2*C325/Data!D$502+$N$2*D325/Data!E$502+$O$2*E325/Data!F$502</f>
        <v>9949.848894654766</v>
      </c>
      <c r="I325" s="5">
        <f t="shared" si="5"/>
        <v>50.1511053452341</v>
      </c>
    </row>
    <row r="326" spans="1:9" ht="15">
      <c r="A326">
        <f>Data!A327</f>
        <v>325</v>
      </c>
      <c r="B326" s="4">
        <f>'Data with Vol Ests'!D$502*('Data with Vol Ests'!D326+('Data with Vol Ests'!D327-'Data with Vol Ests'!D326)*('Data with Vol Ests'!G$503/'Data with Vol Ests'!G327))/'Data with Vol Ests'!D326</f>
        <v>11084.346787039198</v>
      </c>
      <c r="C326" s="4">
        <f>'Data with Vol Ests'!I$502*('Data with Vol Ests'!I326+('Data with Vol Ests'!I327-'Data with Vol Ests'!I326)*('Data with Vol Ests'!L$503/'Data with Vol Ests'!L327))/'Data with Vol Ests'!I326</f>
        <v>5305.764962108178</v>
      </c>
      <c r="D326" s="4">
        <f>'Data with Vol Ests'!N$502*('Data with Vol Ests'!N326+('Data with Vol Ests'!N327-'Data with Vol Ests'!N326)*('Data with Vol Ests'!Q$503/'Data with Vol Ests'!Q327))/'Data with Vol Ests'!N326</f>
        <v>4253.864661038255</v>
      </c>
      <c r="E326" s="4">
        <f>'Data with Vol Ests'!S$502*('Data with Vol Ests'!S326+('Data with Vol Ests'!S327-'Data with Vol Ests'!S326)*('Data with Vol Ests'!V$503/'Data with Vol Ests'!V327))/'Data with Vol Ests'!S326</f>
        <v>12007.87039507868</v>
      </c>
      <c r="G326" s="5">
        <f>$L$2*B326/Data!C$502+$M$2*C326/Data!D$502+$N$2*D326/Data!E$502+$O$2*E326/Data!F$502</f>
        <v>10092.013653142272</v>
      </c>
      <c r="I326" s="5">
        <f t="shared" si="5"/>
        <v>-92.01365314227223</v>
      </c>
    </row>
    <row r="327" spans="1:9" ht="15">
      <c r="A327">
        <f>Data!A328</f>
        <v>326</v>
      </c>
      <c r="B327" s="4">
        <f>'Data with Vol Ests'!D$502*('Data with Vol Ests'!D327+('Data with Vol Ests'!D328-'Data with Vol Ests'!D327)*('Data with Vol Ests'!G$503/'Data with Vol Ests'!G328))/'Data with Vol Ests'!D327</f>
        <v>11363.595070023634</v>
      </c>
      <c r="C327" s="4">
        <f>'Data with Vol Ests'!I$502*('Data with Vol Ests'!I327+('Data with Vol Ests'!I328-'Data with Vol Ests'!I327)*('Data with Vol Ests'!L$503/'Data with Vol Ests'!L328))/'Data with Vol Ests'!I327</f>
        <v>5355.417568813672</v>
      </c>
      <c r="D327" s="4">
        <f>'Data with Vol Ests'!N$502*('Data with Vol Ests'!N327+('Data with Vol Ests'!N328-'Data with Vol Ests'!N327)*('Data with Vol Ests'!Q$503/'Data with Vol Ests'!Q328))/'Data with Vol Ests'!N327</f>
        <v>4407.711369093434</v>
      </c>
      <c r="E327" s="4">
        <f>'Data with Vol Ests'!S$502*('Data with Vol Ests'!S327+('Data with Vol Ests'!S328-'Data with Vol Ests'!S327)*('Data with Vol Ests'!V$503/'Data with Vol Ests'!V328))/'Data with Vol Ests'!S327</f>
        <v>12292.397240219618</v>
      </c>
      <c r="G327" s="5">
        <f>$L$2*B327/Data!C$502+$M$2*C327/Data!D$502+$N$2*D327/Data!E$502+$O$2*E327/Data!F$502</f>
        <v>10305.810696916793</v>
      </c>
      <c r="I327" s="5">
        <f t="shared" si="5"/>
        <v>-305.81069691679295</v>
      </c>
    </row>
    <row r="328" spans="1:9" ht="15">
      <c r="A328">
        <f>Data!A329</f>
        <v>327</v>
      </c>
      <c r="B328" s="4">
        <f>'Data with Vol Ests'!D$502*('Data with Vol Ests'!D328+('Data with Vol Ests'!D329-'Data with Vol Ests'!D328)*('Data with Vol Ests'!G$503/'Data with Vol Ests'!G329))/'Data with Vol Ests'!D328</f>
        <v>10876.992869421862</v>
      </c>
      <c r="C328" s="4">
        <f>'Data with Vol Ests'!I$502*('Data with Vol Ests'!I328+('Data with Vol Ests'!I329-'Data with Vol Ests'!I328)*('Data with Vol Ests'!L$503/'Data with Vol Ests'!L329))/'Data with Vol Ests'!I328</f>
        <v>5309.25223306533</v>
      </c>
      <c r="D328" s="4">
        <f>'Data with Vol Ests'!N$502*('Data with Vol Ests'!N328+('Data with Vol Ests'!N329-'Data with Vol Ests'!N328)*('Data with Vol Ests'!Q$503/'Data with Vol Ests'!Q329))/'Data with Vol Ests'!N328</f>
        <v>4273.500257405335</v>
      </c>
      <c r="E328" s="4">
        <f>'Data with Vol Ests'!S$502*('Data with Vol Ests'!S328+('Data with Vol Ests'!S329-'Data with Vol Ests'!S328)*('Data with Vol Ests'!V$503/'Data with Vol Ests'!V329))/'Data with Vol Ests'!S328</f>
        <v>12386.375309366433</v>
      </c>
      <c r="G328" s="5">
        <f>$L$2*B328/Data!C$502+$M$2*C328/Data!D$502+$N$2*D328/Data!E$502+$O$2*E328/Data!F$502</f>
        <v>10086.471519552906</v>
      </c>
      <c r="I328" s="5">
        <f t="shared" si="5"/>
        <v>-86.4715195529061</v>
      </c>
    </row>
    <row r="329" spans="1:9" ht="15">
      <c r="A329">
        <f>Data!A330</f>
        <v>328</v>
      </c>
      <c r="B329" s="4">
        <f>'Data with Vol Ests'!D$502*('Data with Vol Ests'!D329+('Data with Vol Ests'!D330-'Data with Vol Ests'!D329)*('Data with Vol Ests'!G$503/'Data with Vol Ests'!G330))/'Data with Vol Ests'!D329</f>
        <v>11032.30123040334</v>
      </c>
      <c r="C329" s="4">
        <f>'Data with Vol Ests'!I$502*('Data with Vol Ests'!I329+('Data with Vol Ests'!I330-'Data with Vol Ests'!I329)*('Data with Vol Ests'!L$503/'Data with Vol Ests'!L330))/'Data with Vol Ests'!I329</f>
        <v>5160.008628889826</v>
      </c>
      <c r="D329" s="4">
        <f>'Data with Vol Ests'!N$502*('Data with Vol Ests'!N329+('Data with Vol Ests'!N330-'Data with Vol Ests'!N329)*('Data with Vol Ests'!Q$503/'Data with Vol Ests'!Q330))/'Data with Vol Ests'!N329</f>
        <v>4226.365662663703</v>
      </c>
      <c r="E329" s="4">
        <f>'Data with Vol Ests'!S$502*('Data with Vol Ests'!S329+('Data with Vol Ests'!S330-'Data with Vol Ests'!S329)*('Data with Vol Ests'!V$503/'Data with Vol Ests'!V330))/'Data with Vol Ests'!S329</f>
        <v>11708.640074192794</v>
      </c>
      <c r="G329" s="5">
        <f>$L$2*B329/Data!C$502+$M$2*C329/Data!D$502+$N$2*D329/Data!E$502+$O$2*E329/Data!F$502</f>
        <v>9932.636693020104</v>
      </c>
      <c r="I329" s="5">
        <f t="shared" si="5"/>
        <v>67.36330697989615</v>
      </c>
    </row>
    <row r="330" spans="1:9" ht="15">
      <c r="A330">
        <f>Data!A331</f>
        <v>329</v>
      </c>
      <c r="B330" s="4">
        <f>'Data with Vol Ests'!D$502*('Data with Vol Ests'!D330+('Data with Vol Ests'!D331-'Data with Vol Ests'!D330)*('Data with Vol Ests'!G$503/'Data with Vol Ests'!G331))/'Data with Vol Ests'!D330</f>
        <v>10068.025672130656</v>
      </c>
      <c r="C330" s="4">
        <f>'Data with Vol Ests'!I$502*('Data with Vol Ests'!I330+('Data with Vol Ests'!I331-'Data with Vol Ests'!I330)*('Data with Vol Ests'!L$503/'Data with Vol Ests'!L331))/'Data with Vol Ests'!I330</f>
        <v>4962.277754101139</v>
      </c>
      <c r="D330" s="4">
        <f>'Data with Vol Ests'!N$502*('Data with Vol Ests'!N330+('Data with Vol Ests'!N331-'Data with Vol Ests'!N330)*('Data with Vol Ests'!Q$503/'Data with Vol Ests'!Q331))/'Data with Vol Ests'!N330</f>
        <v>3867.210089031737</v>
      </c>
      <c r="E330" s="4">
        <f>'Data with Vol Ests'!S$502*('Data with Vol Ests'!S330+('Data with Vol Ests'!S331-'Data with Vol Ests'!S330)*('Data with Vol Ests'!V$503/'Data with Vol Ests'!V331))/'Data with Vol Ests'!S330</f>
        <v>11291.113615673341</v>
      </c>
      <c r="G330" s="5">
        <f>$L$2*B330/Data!C$502+$M$2*C330/Data!D$502+$N$2*D330/Data!E$502+$O$2*E330/Data!F$502</f>
        <v>9314.030745498183</v>
      </c>
      <c r="I330" s="5">
        <f t="shared" si="5"/>
        <v>685.969254501817</v>
      </c>
    </row>
    <row r="331" spans="1:9" ht="15">
      <c r="A331">
        <f>Data!A332</f>
        <v>330</v>
      </c>
      <c r="B331" s="4">
        <f>'Data with Vol Ests'!D$502*('Data with Vol Ests'!D331+('Data with Vol Ests'!D332-'Data with Vol Ests'!D331)*('Data with Vol Ests'!G$503/'Data with Vol Ests'!G332))/'Data with Vol Ests'!D331</f>
        <v>11057.169957908352</v>
      </c>
      <c r="C331" s="4">
        <f>'Data with Vol Ests'!I$502*('Data with Vol Ests'!I331+('Data with Vol Ests'!I332-'Data with Vol Ests'!I331)*('Data with Vol Ests'!L$503/'Data with Vol Ests'!L332))/'Data with Vol Ests'!I331</f>
        <v>5174.025791769385</v>
      </c>
      <c r="D331" s="4">
        <f>'Data with Vol Ests'!N$502*('Data with Vol Ests'!N331+('Data with Vol Ests'!N332-'Data with Vol Ests'!N331)*('Data with Vol Ests'!Q$503/'Data with Vol Ests'!Q332))/'Data with Vol Ests'!N331</f>
        <v>4237.21440579606</v>
      </c>
      <c r="E331" s="4">
        <f>'Data with Vol Ests'!S$502*('Data with Vol Ests'!S331+('Data with Vol Ests'!S332-'Data with Vol Ests'!S331)*('Data with Vol Ests'!V$503/'Data with Vol Ests'!V332))/'Data with Vol Ests'!S331</f>
        <v>11816.094343894416</v>
      </c>
      <c r="G331" s="5">
        <f>$L$2*B331/Data!C$502+$M$2*C331/Data!D$502+$N$2*D331/Data!E$502+$O$2*E331/Data!F$502</f>
        <v>9970.219215229303</v>
      </c>
      <c r="I331" s="5">
        <f t="shared" si="5"/>
        <v>29.78078477069721</v>
      </c>
    </row>
    <row r="332" spans="1:9" ht="15">
      <c r="A332">
        <f>Data!A333</f>
        <v>331</v>
      </c>
      <c r="B332" s="4">
        <f>'Data with Vol Ests'!D$502*('Data with Vol Ests'!D332+('Data with Vol Ests'!D333-'Data with Vol Ests'!D332)*('Data with Vol Ests'!G$503/'Data with Vol Ests'!G333))/'Data with Vol Ests'!D332</f>
        <v>10706.799906901002</v>
      </c>
      <c r="C332" s="4">
        <f>'Data with Vol Ests'!I$502*('Data with Vol Ests'!I332+('Data with Vol Ests'!I333-'Data with Vol Ests'!I332)*('Data with Vol Ests'!L$503/'Data with Vol Ests'!L333))/'Data with Vol Ests'!I332</f>
        <v>5235.556493208123</v>
      </c>
      <c r="D332" s="4">
        <f>'Data with Vol Ests'!N$502*('Data with Vol Ests'!N332+('Data with Vol Ests'!N333-'Data with Vol Ests'!N332)*('Data with Vol Ests'!Q$503/'Data with Vol Ests'!Q333))/'Data with Vol Ests'!N332</f>
        <v>4302.823396407074</v>
      </c>
      <c r="E332" s="4">
        <f>'Data with Vol Ests'!S$502*('Data with Vol Ests'!S332+('Data with Vol Ests'!S333-'Data with Vol Ests'!S332)*('Data with Vol Ests'!V$503/'Data with Vol Ests'!V333))/'Data with Vol Ests'!S332</f>
        <v>12035.282176715835</v>
      </c>
      <c r="G332" s="5">
        <f>$L$2*B332/Data!C$502+$M$2*C332/Data!D$502+$N$2*D332/Data!E$502+$O$2*E332/Data!F$502</f>
        <v>9930.619438043437</v>
      </c>
      <c r="I332" s="5">
        <f t="shared" si="5"/>
        <v>69.38056195656281</v>
      </c>
    </row>
    <row r="333" spans="1:9" ht="15">
      <c r="A333">
        <f>Data!A334</f>
        <v>332</v>
      </c>
      <c r="B333" s="4">
        <f>'Data with Vol Ests'!D$502*('Data with Vol Ests'!D333+('Data with Vol Ests'!D334-'Data with Vol Ests'!D333)*('Data with Vol Ests'!G$503/'Data with Vol Ests'!G334))/'Data with Vol Ests'!D333</f>
        <v>11215.059017965661</v>
      </c>
      <c r="C333" s="4">
        <f>'Data with Vol Ests'!I$502*('Data with Vol Ests'!I333+('Data with Vol Ests'!I334-'Data with Vol Ests'!I333)*('Data with Vol Ests'!L$503/'Data with Vol Ests'!L334))/'Data with Vol Ests'!I333</f>
        <v>5037.624448996197</v>
      </c>
      <c r="D333" s="4">
        <f>'Data with Vol Ests'!N$502*('Data with Vol Ests'!N333+('Data with Vol Ests'!N334-'Data with Vol Ests'!N333)*('Data with Vol Ests'!Q$503/'Data with Vol Ests'!Q334))/'Data with Vol Ests'!N333</f>
        <v>4118.653613957956</v>
      </c>
      <c r="E333" s="4">
        <f>'Data with Vol Ests'!S$502*('Data with Vol Ests'!S333+('Data with Vol Ests'!S334-'Data with Vol Ests'!S333)*('Data with Vol Ests'!V$503/'Data with Vol Ests'!V334))/'Data with Vol Ests'!S333</f>
        <v>12080.691800561075</v>
      </c>
      <c r="G333" s="5">
        <f>$L$2*B333/Data!C$502+$M$2*C333/Data!D$502+$N$2*D333/Data!E$502+$O$2*E333/Data!F$502</f>
        <v>9964.805881654489</v>
      </c>
      <c r="I333" s="5">
        <f t="shared" si="5"/>
        <v>35.194118345511015</v>
      </c>
    </row>
    <row r="334" spans="1:9" ht="15">
      <c r="A334">
        <f>Data!A335</f>
        <v>333</v>
      </c>
      <c r="B334" s="4">
        <f>'Data with Vol Ests'!D$502*('Data with Vol Ests'!D334+('Data with Vol Ests'!D335-'Data with Vol Ests'!D334)*('Data with Vol Ests'!G$503/'Data with Vol Ests'!G335))/'Data with Vol Ests'!D334</f>
        <v>11177.407455418008</v>
      </c>
      <c r="C334" s="4">
        <f>'Data with Vol Ests'!I$502*('Data with Vol Ests'!I334+('Data with Vol Ests'!I335-'Data with Vol Ests'!I334)*('Data with Vol Ests'!L$503/'Data with Vol Ests'!L335))/'Data with Vol Ests'!I334</f>
        <v>5100.84877023443</v>
      </c>
      <c r="D334" s="4">
        <f>'Data with Vol Ests'!N$502*('Data with Vol Ests'!N334+('Data with Vol Ests'!N335-'Data with Vol Ests'!N334)*('Data with Vol Ests'!Q$503/'Data with Vol Ests'!Q335))/'Data with Vol Ests'!N334</f>
        <v>4162.793718700307</v>
      </c>
      <c r="E334" s="4">
        <f>'Data with Vol Ests'!S$502*('Data with Vol Ests'!S334+('Data with Vol Ests'!S335-'Data with Vol Ests'!S334)*('Data with Vol Ests'!V$503/'Data with Vol Ests'!V335))/'Data with Vol Ests'!S334</f>
        <v>11779.301614194075</v>
      </c>
      <c r="G334" s="5">
        <f>$L$2*B334/Data!C$502+$M$2*C334/Data!D$502+$N$2*D334/Data!E$502+$O$2*E334/Data!F$502</f>
        <v>9947.876942868112</v>
      </c>
      <c r="I334" s="5">
        <f t="shared" si="5"/>
        <v>52.123057131888345</v>
      </c>
    </row>
    <row r="335" spans="1:9" ht="15">
      <c r="A335">
        <f>Data!A336</f>
        <v>334</v>
      </c>
      <c r="B335" s="4">
        <f>'Data with Vol Ests'!D$502*('Data with Vol Ests'!D335+('Data with Vol Ests'!D336-'Data with Vol Ests'!D335)*('Data with Vol Ests'!G$503/'Data with Vol Ests'!G336))/'Data with Vol Ests'!D335</f>
        <v>10693.709700943418</v>
      </c>
      <c r="C335" s="4">
        <f>'Data with Vol Ests'!I$502*('Data with Vol Ests'!I335+('Data with Vol Ests'!I336-'Data with Vol Ests'!I335)*('Data with Vol Ests'!L$503/'Data with Vol Ests'!L336))/'Data with Vol Ests'!I335</f>
        <v>5156.11938505196</v>
      </c>
      <c r="D335" s="4">
        <f>'Data with Vol Ests'!N$502*('Data with Vol Ests'!N335+('Data with Vol Ests'!N336-'Data with Vol Ests'!N335)*('Data with Vol Ests'!Q$503/'Data with Vol Ests'!Q336))/'Data with Vol Ests'!N335</f>
        <v>4172.141289188802</v>
      </c>
      <c r="E335" s="4">
        <f>'Data with Vol Ests'!S$502*('Data with Vol Ests'!S335+('Data with Vol Ests'!S336-'Data with Vol Ests'!S335)*('Data with Vol Ests'!V$503/'Data with Vol Ests'!V336))/'Data with Vol Ests'!S335</f>
        <v>11702.564236902932</v>
      </c>
      <c r="G335" s="5">
        <f>$L$2*B335/Data!C$502+$M$2*C335/Data!D$502+$N$2*D335/Data!E$502+$O$2*E335/Data!F$502</f>
        <v>9793.673072294077</v>
      </c>
      <c r="I335" s="5">
        <f t="shared" si="5"/>
        <v>206.32692770592257</v>
      </c>
    </row>
    <row r="336" spans="1:9" ht="15">
      <c r="A336">
        <f>Data!A337</f>
        <v>335</v>
      </c>
      <c r="B336" s="4">
        <f>'Data with Vol Ests'!D$502*('Data with Vol Ests'!D336+('Data with Vol Ests'!D337-'Data with Vol Ests'!D336)*('Data with Vol Ests'!G$503/'Data with Vol Ests'!G337))/'Data with Vol Ests'!D336</f>
        <v>10882.866015268086</v>
      </c>
      <c r="C336" s="4">
        <f>'Data with Vol Ests'!I$502*('Data with Vol Ests'!I336+('Data with Vol Ests'!I337-'Data with Vol Ests'!I336)*('Data with Vol Ests'!L$503/'Data with Vol Ests'!L337))/'Data with Vol Ests'!I336</f>
        <v>4837.2904266352425</v>
      </c>
      <c r="D336" s="4">
        <f>'Data with Vol Ests'!N$502*('Data with Vol Ests'!N336+('Data with Vol Ests'!N337-'Data with Vol Ests'!N336)*('Data with Vol Ests'!Q$503/'Data with Vol Ests'!Q337))/'Data with Vol Ests'!N336</f>
        <v>3992.6368224910543</v>
      </c>
      <c r="E336" s="4">
        <f>'Data with Vol Ests'!S$502*('Data with Vol Ests'!S336+('Data with Vol Ests'!S337-'Data with Vol Ests'!S336)*('Data with Vol Ests'!V$503/'Data with Vol Ests'!V337))/'Data with Vol Ests'!S336</f>
        <v>11854.790617387343</v>
      </c>
      <c r="G336" s="5">
        <f>$L$2*B336/Data!C$502+$M$2*C336/Data!D$502+$N$2*D336/Data!E$502+$O$2*E336/Data!F$502</f>
        <v>9661.162749149726</v>
      </c>
      <c r="I336" s="5">
        <f t="shared" si="5"/>
        <v>338.83725085027436</v>
      </c>
    </row>
    <row r="337" spans="1:9" ht="15">
      <c r="A337">
        <f>Data!A338</f>
        <v>336</v>
      </c>
      <c r="B337" s="4">
        <f>'Data with Vol Ests'!D$502*('Data with Vol Ests'!D337+('Data with Vol Ests'!D338-'Data with Vol Ests'!D337)*('Data with Vol Ests'!G$503/'Data with Vol Ests'!G338))/'Data with Vol Ests'!D337</f>
        <v>10974.459450099053</v>
      </c>
      <c r="C337" s="4">
        <f>'Data with Vol Ests'!I$502*('Data with Vol Ests'!I337+('Data with Vol Ests'!I338-'Data with Vol Ests'!I337)*('Data with Vol Ests'!L$503/'Data with Vol Ests'!L338))/'Data with Vol Ests'!I337</f>
        <v>5042.862195392119</v>
      </c>
      <c r="D337" s="4">
        <f>'Data with Vol Ests'!N$502*('Data with Vol Ests'!N337+('Data with Vol Ests'!N338-'Data with Vol Ests'!N337)*('Data with Vol Ests'!Q$503/'Data with Vol Ests'!Q338))/'Data with Vol Ests'!N337</f>
        <v>4179.643264701182</v>
      </c>
      <c r="E337" s="4">
        <f>'Data with Vol Ests'!S$502*('Data with Vol Ests'!S337+('Data with Vol Ests'!S338-'Data with Vol Ests'!S337)*('Data with Vol Ests'!V$503/'Data with Vol Ests'!V338))/'Data with Vol Ests'!S337</f>
        <v>11477.65636572952</v>
      </c>
      <c r="G337" s="5">
        <f>$L$2*B337/Data!C$502+$M$2*C337/Data!D$502+$N$2*D337/Data!E$502+$O$2*E337/Data!F$502</f>
        <v>9794.491753552253</v>
      </c>
      <c r="I337" s="5">
        <f t="shared" si="5"/>
        <v>205.5082464477473</v>
      </c>
    </row>
    <row r="338" spans="1:9" ht="15">
      <c r="A338">
        <f>Data!A339</f>
        <v>337</v>
      </c>
      <c r="B338" s="4">
        <f>'Data with Vol Ests'!D$502*('Data with Vol Ests'!D338+('Data with Vol Ests'!D339-'Data with Vol Ests'!D338)*('Data with Vol Ests'!G$503/'Data with Vol Ests'!G339))/'Data with Vol Ests'!D338</f>
        <v>10590.19642773397</v>
      </c>
      <c r="C338" s="4">
        <f>'Data with Vol Ests'!I$502*('Data with Vol Ests'!I338+('Data with Vol Ests'!I339-'Data with Vol Ests'!I338)*('Data with Vol Ests'!L$503/'Data with Vol Ests'!L339))/'Data with Vol Ests'!I338</f>
        <v>5120.474471646572</v>
      </c>
      <c r="D338" s="4">
        <f>'Data with Vol Ests'!N$502*('Data with Vol Ests'!N338+('Data with Vol Ests'!N339-'Data with Vol Ests'!N338)*('Data with Vol Ests'!Q$503/'Data with Vol Ests'!Q339))/'Data with Vol Ests'!N338</f>
        <v>4096.095873565116</v>
      </c>
      <c r="E338" s="4">
        <f>'Data with Vol Ests'!S$502*('Data with Vol Ests'!S338+('Data with Vol Ests'!S339-'Data with Vol Ests'!S338)*('Data with Vol Ests'!V$503/'Data with Vol Ests'!V339))/'Data with Vol Ests'!S338</f>
        <v>12300.631806912472</v>
      </c>
      <c r="G338" s="5">
        <f>$L$2*B338/Data!C$502+$M$2*C338/Data!D$502+$N$2*D338/Data!E$502+$O$2*E338/Data!F$502</f>
        <v>9817.163483584112</v>
      </c>
      <c r="I338" s="5">
        <f t="shared" si="5"/>
        <v>182.83651641588767</v>
      </c>
    </row>
    <row r="339" spans="1:9" ht="15">
      <c r="A339">
        <f>Data!A340</f>
        <v>338</v>
      </c>
      <c r="B339" s="4">
        <f>'Data with Vol Ests'!D$502*('Data with Vol Ests'!D339+('Data with Vol Ests'!D340-'Data with Vol Ests'!D339)*('Data with Vol Ests'!G$503/'Data with Vol Ests'!G340))/'Data with Vol Ests'!D339</f>
        <v>10940.83172101372</v>
      </c>
      <c r="C339" s="4">
        <f>'Data with Vol Ests'!I$502*('Data with Vol Ests'!I339+('Data with Vol Ests'!I340-'Data with Vol Ests'!I339)*('Data with Vol Ests'!L$503/'Data with Vol Ests'!L340))/'Data with Vol Ests'!I339</f>
        <v>5195.637139566907</v>
      </c>
      <c r="D339" s="4">
        <f>'Data with Vol Ests'!N$502*('Data with Vol Ests'!N339+('Data with Vol Ests'!N340-'Data with Vol Ests'!N339)*('Data with Vol Ests'!Q$503/'Data with Vol Ests'!Q340))/'Data with Vol Ests'!N339</f>
        <v>4101.6478670405195</v>
      </c>
      <c r="E339" s="4">
        <f>'Data with Vol Ests'!S$502*('Data with Vol Ests'!S339+('Data with Vol Ests'!S340-'Data with Vol Ests'!S339)*('Data with Vol Ests'!V$503/'Data with Vol Ests'!V340))/'Data with Vol Ests'!S339</f>
        <v>12085.782586396477</v>
      </c>
      <c r="G339" s="5">
        <f>$L$2*B339/Data!C$502+$M$2*C339/Data!D$502+$N$2*D339/Data!E$502+$O$2*E339/Data!F$502</f>
        <v>9953.324934851289</v>
      </c>
      <c r="I339" s="5">
        <f t="shared" si="5"/>
        <v>46.67506514871093</v>
      </c>
    </row>
    <row r="340" spans="1:9" ht="15">
      <c r="A340">
        <f>Data!A341</f>
        <v>339</v>
      </c>
      <c r="B340" s="4">
        <f>'Data with Vol Ests'!D$502*('Data with Vol Ests'!D340+('Data with Vol Ests'!D341-'Data with Vol Ests'!D340)*('Data with Vol Ests'!G$503/'Data with Vol Ests'!G341))/'Data with Vol Ests'!D340</f>
        <v>10842.665241320354</v>
      </c>
      <c r="C340" s="4">
        <f>'Data with Vol Ests'!I$502*('Data with Vol Ests'!I340+('Data with Vol Ests'!I341-'Data with Vol Ests'!I340)*('Data with Vol Ests'!L$503/'Data with Vol Ests'!L341))/'Data with Vol Ests'!I340</f>
        <v>4872.450314013386</v>
      </c>
      <c r="D340" s="4">
        <f>'Data with Vol Ests'!N$502*('Data with Vol Ests'!N340+('Data with Vol Ests'!N341-'Data with Vol Ests'!N340)*('Data with Vol Ests'!Q$503/'Data with Vol Ests'!Q341))/'Data with Vol Ests'!N340</f>
        <v>3737.033964496497</v>
      </c>
      <c r="E340" s="4">
        <f>'Data with Vol Ests'!S$502*('Data with Vol Ests'!S340+('Data with Vol Ests'!S341-'Data with Vol Ests'!S340)*('Data with Vol Ests'!V$503/'Data with Vol Ests'!V341))/'Data with Vol Ests'!S340</f>
        <v>10665.918813735236</v>
      </c>
      <c r="G340" s="5">
        <f>$L$2*B340/Data!C$502+$M$2*C340/Data!D$502+$N$2*D340/Data!E$502+$O$2*E340/Data!F$502</f>
        <v>9408.36045689053</v>
      </c>
      <c r="I340" s="5">
        <f t="shared" si="5"/>
        <v>591.6395431094697</v>
      </c>
    </row>
    <row r="341" spans="1:9" ht="15">
      <c r="A341">
        <f>Data!A342</f>
        <v>340</v>
      </c>
      <c r="B341" s="4">
        <f>'Data with Vol Ests'!D$502*('Data with Vol Ests'!D341+('Data with Vol Ests'!D342-'Data with Vol Ests'!D341)*('Data with Vol Ests'!G$503/'Data with Vol Ests'!G342))/'Data with Vol Ests'!D341</f>
        <v>11451.014506790289</v>
      </c>
      <c r="C341" s="4">
        <f>'Data with Vol Ests'!I$502*('Data with Vol Ests'!I341+('Data with Vol Ests'!I342-'Data with Vol Ests'!I341)*('Data with Vol Ests'!L$503/'Data with Vol Ests'!L342))/'Data with Vol Ests'!I341</f>
        <v>4951.172292976237</v>
      </c>
      <c r="D341" s="4">
        <f>'Data with Vol Ests'!N$502*('Data with Vol Ests'!N341+('Data with Vol Ests'!N342-'Data with Vol Ests'!N341)*('Data with Vol Ests'!Q$503/'Data with Vol Ests'!Q342))/'Data with Vol Ests'!N341</f>
        <v>3914.5959398070613</v>
      </c>
      <c r="E341" s="4">
        <f>'Data with Vol Ests'!S$502*('Data with Vol Ests'!S341+('Data with Vol Ests'!S342-'Data with Vol Ests'!S341)*('Data with Vol Ests'!V$503/'Data with Vol Ests'!V342))/'Data with Vol Ests'!S341</f>
        <v>12182.118354538376</v>
      </c>
      <c r="G341" s="5">
        <f>$L$2*B341/Data!C$502+$M$2*C341/Data!D$502+$N$2*D341/Data!E$502+$O$2*E341/Data!F$502</f>
        <v>9969.14935421918</v>
      </c>
      <c r="I341" s="5">
        <f t="shared" si="5"/>
        <v>30.850645780819832</v>
      </c>
    </row>
    <row r="342" spans="1:9" ht="15">
      <c r="A342">
        <f>Data!A343</f>
        <v>341</v>
      </c>
      <c r="B342" s="4">
        <f>'Data with Vol Ests'!D$502*('Data with Vol Ests'!D342+('Data with Vol Ests'!D343-'Data with Vol Ests'!D342)*('Data with Vol Ests'!G$503/'Data with Vol Ests'!G343))/'Data with Vol Ests'!D342</f>
        <v>11164.89735927346</v>
      </c>
      <c r="C342" s="4">
        <f>'Data with Vol Ests'!I$502*('Data with Vol Ests'!I342+('Data with Vol Ests'!I343-'Data with Vol Ests'!I342)*('Data with Vol Ests'!L$503/'Data with Vol Ests'!L343))/'Data with Vol Ests'!I342</f>
        <v>5687.197949881278</v>
      </c>
      <c r="D342" s="4">
        <f>'Data with Vol Ests'!N$502*('Data with Vol Ests'!N342+('Data with Vol Ests'!N343-'Data with Vol Ests'!N342)*('Data with Vol Ests'!Q$503/'Data with Vol Ests'!Q343))/'Data with Vol Ests'!N342</f>
        <v>4612.694974721183</v>
      </c>
      <c r="E342" s="4">
        <f>'Data with Vol Ests'!S$502*('Data with Vol Ests'!S342+('Data with Vol Ests'!S343-'Data with Vol Ests'!S342)*('Data with Vol Ests'!V$503/'Data with Vol Ests'!V343))/'Data with Vol Ests'!S342</f>
        <v>12186.343559088366</v>
      </c>
      <c r="G342" s="5">
        <f>$L$2*B342/Data!C$502+$M$2*C342/Data!D$502+$N$2*D342/Data!E$502+$O$2*E342/Data!F$502</f>
        <v>10456.053900993866</v>
      </c>
      <c r="I342" s="5">
        <f t="shared" si="5"/>
        <v>-456.0539009938657</v>
      </c>
    </row>
    <row r="343" spans="1:9" ht="15">
      <c r="A343">
        <f>Data!A344</f>
        <v>342</v>
      </c>
      <c r="B343" s="4">
        <f>'Data with Vol Ests'!D$502*('Data with Vol Ests'!D343+('Data with Vol Ests'!D344-'Data with Vol Ests'!D343)*('Data with Vol Ests'!G$503/'Data with Vol Ests'!G344))/'Data with Vol Ests'!D343</f>
        <v>10793.719009299264</v>
      </c>
      <c r="C343" s="4">
        <f>'Data with Vol Ests'!I$502*('Data with Vol Ests'!I343+('Data with Vol Ests'!I344-'Data with Vol Ests'!I343)*('Data with Vol Ests'!L$503/'Data with Vol Ests'!L344))/'Data with Vol Ests'!I343</f>
        <v>5187.407152521457</v>
      </c>
      <c r="D343" s="4">
        <f>'Data with Vol Ests'!N$502*('Data with Vol Ests'!N343+('Data with Vol Ests'!N344-'Data with Vol Ests'!N343)*('Data with Vol Ests'!Q$503/'Data with Vol Ests'!Q344))/'Data with Vol Ests'!N343</f>
        <v>4187.176543468334</v>
      </c>
      <c r="E343" s="4">
        <f>'Data with Vol Ests'!S$502*('Data with Vol Ests'!S343+('Data with Vol Ests'!S344-'Data with Vol Ests'!S343)*('Data with Vol Ests'!V$503/'Data with Vol Ests'!V344))/'Data with Vol Ests'!S343</f>
        <v>12369.744434782591</v>
      </c>
      <c r="G343" s="5">
        <f>$L$2*B343/Data!C$502+$M$2*C343/Data!D$502+$N$2*D343/Data!E$502+$O$2*E343/Data!F$502</f>
        <v>9962.72170120195</v>
      </c>
      <c r="I343" s="5">
        <f t="shared" si="5"/>
        <v>37.278298798049946</v>
      </c>
    </row>
    <row r="344" spans="1:9" ht="15">
      <c r="A344">
        <f>Data!A345</f>
        <v>343</v>
      </c>
      <c r="B344" s="4">
        <f>'Data with Vol Ests'!D$502*('Data with Vol Ests'!D344+('Data with Vol Ests'!D345-'Data with Vol Ests'!D344)*('Data with Vol Ests'!G$503/'Data with Vol Ests'!G345))/'Data with Vol Ests'!D344</f>
        <v>11261.50178993781</v>
      </c>
      <c r="C344" s="4">
        <f>'Data with Vol Ests'!I$502*('Data with Vol Ests'!I344+('Data with Vol Ests'!I345-'Data with Vol Ests'!I344)*('Data with Vol Ests'!L$503/'Data with Vol Ests'!L345))/'Data with Vol Ests'!I344</f>
        <v>5080.330802807282</v>
      </c>
      <c r="D344" s="4">
        <f>'Data with Vol Ests'!N$502*('Data with Vol Ests'!N344+('Data with Vol Ests'!N345-'Data with Vol Ests'!N344)*('Data with Vol Ests'!Q$503/'Data with Vol Ests'!Q345))/'Data with Vol Ests'!N344</f>
        <v>4193.868471041962</v>
      </c>
      <c r="E344" s="4">
        <f>'Data with Vol Ests'!S$502*('Data with Vol Ests'!S344+('Data with Vol Ests'!S345-'Data with Vol Ests'!S344)*('Data with Vol Ests'!V$503/'Data with Vol Ests'!V345))/'Data with Vol Ests'!S344</f>
        <v>11667.165670490727</v>
      </c>
      <c r="G344" s="5">
        <f>$L$2*B344/Data!C$502+$M$2*C344/Data!D$502+$N$2*D344/Data!E$502+$O$2*E344/Data!F$502</f>
        <v>9955.224037310063</v>
      </c>
      <c r="I344" s="5">
        <f t="shared" si="5"/>
        <v>44.77596268993693</v>
      </c>
    </row>
    <row r="345" spans="1:9" ht="15">
      <c r="A345">
        <f>Data!A346</f>
        <v>344</v>
      </c>
      <c r="B345" s="4">
        <f>'Data with Vol Ests'!D$502*('Data with Vol Ests'!D345+('Data with Vol Ests'!D346-'Data with Vol Ests'!D345)*('Data with Vol Ests'!G$503/'Data with Vol Ests'!G346))/'Data with Vol Ests'!D345</f>
        <v>11150.88956789647</v>
      </c>
      <c r="C345" s="4">
        <f>'Data with Vol Ests'!I$502*('Data with Vol Ests'!I345+('Data with Vol Ests'!I346-'Data with Vol Ests'!I345)*('Data with Vol Ests'!L$503/'Data with Vol Ests'!L346))/'Data with Vol Ests'!I345</f>
        <v>5341.053245298667</v>
      </c>
      <c r="D345" s="4">
        <f>'Data with Vol Ests'!N$502*('Data with Vol Ests'!N345+('Data with Vol Ests'!N346-'Data with Vol Ests'!N345)*('Data with Vol Ests'!Q$503/'Data with Vol Ests'!Q346))/'Data with Vol Ests'!N345</f>
        <v>4333.3649074435325</v>
      </c>
      <c r="E345" s="4">
        <f>'Data with Vol Ests'!S$502*('Data with Vol Ests'!S345+('Data with Vol Ests'!S346-'Data with Vol Ests'!S345)*('Data with Vol Ests'!V$503/'Data with Vol Ests'!V346))/'Data with Vol Ests'!S345</f>
        <v>12254.57275763996</v>
      </c>
      <c r="G345" s="5">
        <f>$L$2*B345/Data!C$502+$M$2*C345/Data!D$502+$N$2*D345/Data!E$502+$O$2*E345/Data!F$502</f>
        <v>10196.436242240423</v>
      </c>
      <c r="I345" s="5">
        <f t="shared" si="5"/>
        <v>-196.43624224042287</v>
      </c>
    </row>
    <row r="346" spans="1:9" ht="15">
      <c r="A346">
        <f>Data!A347</f>
        <v>345</v>
      </c>
      <c r="B346" s="4">
        <f>'Data with Vol Ests'!D$502*('Data with Vol Ests'!D346+('Data with Vol Ests'!D347-'Data with Vol Ests'!D346)*('Data with Vol Ests'!G$503/'Data with Vol Ests'!G347))/'Data with Vol Ests'!D346</f>
        <v>10971.274893440454</v>
      </c>
      <c r="C346" s="4">
        <f>'Data with Vol Ests'!I$502*('Data with Vol Ests'!I346+('Data with Vol Ests'!I347-'Data with Vol Ests'!I346)*('Data with Vol Ests'!L$503/'Data with Vol Ests'!L347))/'Data with Vol Ests'!I346</f>
        <v>5126.258423413584</v>
      </c>
      <c r="D346" s="4">
        <f>'Data with Vol Ests'!N$502*('Data with Vol Ests'!N346+('Data with Vol Ests'!N347-'Data with Vol Ests'!N346)*('Data with Vol Ests'!Q$503/'Data with Vol Ests'!Q347))/'Data with Vol Ests'!N346</f>
        <v>4149.96456944868</v>
      </c>
      <c r="E346" s="4">
        <f>'Data with Vol Ests'!S$502*('Data with Vol Ests'!S346+('Data with Vol Ests'!S347-'Data with Vol Ests'!S346)*('Data with Vol Ests'!V$503/'Data with Vol Ests'!V347))/'Data with Vol Ests'!S346</f>
        <v>11924.231130903026</v>
      </c>
      <c r="G346" s="5">
        <f>$L$2*B346/Data!C$502+$M$2*C346/Data!D$502+$N$2*D346/Data!E$502+$O$2*E346/Data!F$502</f>
        <v>9908.84414526993</v>
      </c>
      <c r="I346" s="5">
        <f t="shared" si="5"/>
        <v>91.15585473007013</v>
      </c>
    </row>
    <row r="347" spans="1:9" ht="15">
      <c r="A347">
        <f>Data!A348</f>
        <v>346</v>
      </c>
      <c r="B347" s="4">
        <f>'Data with Vol Ests'!D$502*('Data with Vol Ests'!D347+('Data with Vol Ests'!D348-'Data with Vol Ests'!D347)*('Data with Vol Ests'!G$503/'Data with Vol Ests'!G348))/'Data with Vol Ests'!D347</f>
        <v>11312.638461993827</v>
      </c>
      <c r="C347" s="4">
        <f>'Data with Vol Ests'!I$502*('Data with Vol Ests'!I347+('Data with Vol Ests'!I348-'Data with Vol Ests'!I347)*('Data with Vol Ests'!L$503/'Data with Vol Ests'!L348))/'Data with Vol Ests'!I347</f>
        <v>5261.833787956542</v>
      </c>
      <c r="D347" s="4">
        <f>'Data with Vol Ests'!N$502*('Data with Vol Ests'!N347+('Data with Vol Ests'!N348-'Data with Vol Ests'!N347)*('Data with Vol Ests'!Q$503/'Data with Vol Ests'!Q348))/'Data with Vol Ests'!N347</f>
        <v>4222.386969506301</v>
      </c>
      <c r="E347" s="4">
        <f>'Data with Vol Ests'!S$502*('Data with Vol Ests'!S347+('Data with Vol Ests'!S348-'Data with Vol Ests'!S347)*('Data with Vol Ests'!V$503/'Data with Vol Ests'!V348))/'Data with Vol Ests'!S347</f>
        <v>12164.461355864216</v>
      </c>
      <c r="G347" s="5">
        <f>$L$2*B347/Data!C$502+$M$2*C347/Data!D$502+$N$2*D347/Data!E$502+$O$2*E347/Data!F$502</f>
        <v>10168.14026753497</v>
      </c>
      <c r="I347" s="5">
        <f t="shared" si="5"/>
        <v>-168.1402675349691</v>
      </c>
    </row>
    <row r="348" spans="1:9" ht="15">
      <c r="A348">
        <f>Data!A349</f>
        <v>347</v>
      </c>
      <c r="B348" s="4">
        <f>'Data with Vol Ests'!D$502*('Data with Vol Ests'!D348+('Data with Vol Ests'!D349-'Data with Vol Ests'!D348)*('Data with Vol Ests'!G$503/'Data with Vol Ests'!G349))/'Data with Vol Ests'!D348</f>
        <v>11148.222600112003</v>
      </c>
      <c r="C348" s="4">
        <f>'Data with Vol Ests'!I$502*('Data with Vol Ests'!I348+('Data with Vol Ests'!I349-'Data with Vol Ests'!I348)*('Data with Vol Ests'!L$503/'Data with Vol Ests'!L349))/'Data with Vol Ests'!I348</f>
        <v>5429.059852613751</v>
      </c>
      <c r="D348" s="4">
        <f>'Data with Vol Ests'!N$502*('Data with Vol Ests'!N348+('Data with Vol Ests'!N349-'Data with Vol Ests'!N348)*('Data with Vol Ests'!Q$503/'Data with Vol Ests'!Q349))/'Data with Vol Ests'!N348</f>
        <v>4357.5752212236075</v>
      </c>
      <c r="E348" s="4">
        <f>'Data with Vol Ests'!S$502*('Data with Vol Ests'!S348+('Data with Vol Ests'!S349-'Data with Vol Ests'!S348)*('Data with Vol Ests'!V$503/'Data with Vol Ests'!V349))/'Data with Vol Ests'!S348</f>
        <v>11945.756047414983</v>
      </c>
      <c r="G348" s="5">
        <f>$L$2*B348/Data!C$502+$M$2*C348/Data!D$502+$N$2*D348/Data!E$502+$O$2*E348/Data!F$502</f>
        <v>10200.55706751753</v>
      </c>
      <c r="I348" s="5">
        <f t="shared" si="5"/>
        <v>-200.5570675175295</v>
      </c>
    </row>
    <row r="349" spans="1:9" ht="15">
      <c r="A349">
        <f>Data!A350</f>
        <v>348</v>
      </c>
      <c r="B349" s="4">
        <f>'Data with Vol Ests'!D$502*('Data with Vol Ests'!D349+('Data with Vol Ests'!D350-'Data with Vol Ests'!D349)*('Data with Vol Ests'!G$503/'Data with Vol Ests'!G350))/'Data with Vol Ests'!D349</f>
        <v>10873.021894629912</v>
      </c>
      <c r="C349" s="4">
        <f>'Data with Vol Ests'!I$502*('Data with Vol Ests'!I349+('Data with Vol Ests'!I350-'Data with Vol Ests'!I349)*('Data with Vol Ests'!L$503/'Data with Vol Ests'!L350))/'Data with Vol Ests'!I349</f>
        <v>5192.620207153441</v>
      </c>
      <c r="D349" s="4">
        <f>'Data with Vol Ests'!N$502*('Data with Vol Ests'!N349+('Data with Vol Ests'!N350-'Data with Vol Ests'!N349)*('Data with Vol Ests'!Q$503/'Data with Vol Ests'!Q350))/'Data with Vol Ests'!N349</f>
        <v>4221.59966592489</v>
      </c>
      <c r="E349" s="4">
        <f>'Data with Vol Ests'!S$502*('Data with Vol Ests'!S349+('Data with Vol Ests'!S350-'Data with Vol Ests'!S349)*('Data with Vol Ests'!V$503/'Data with Vol Ests'!V350))/'Data with Vol Ests'!S349</f>
        <v>12246.163032908127</v>
      </c>
      <c r="G349" s="5">
        <f>$L$2*B349/Data!C$502+$M$2*C349/Data!D$502+$N$2*D349/Data!E$502+$O$2*E349/Data!F$502</f>
        <v>9982.068962747206</v>
      </c>
      <c r="I349" s="5">
        <f t="shared" si="5"/>
        <v>17.93103725279434</v>
      </c>
    </row>
    <row r="350" spans="1:9" ht="15">
      <c r="A350">
        <f>Data!A351</f>
        <v>349</v>
      </c>
      <c r="B350" s="4">
        <f>'Data with Vol Ests'!D$502*('Data with Vol Ests'!D350+('Data with Vol Ests'!D351-'Data with Vol Ests'!D350)*('Data with Vol Ests'!G$503/'Data with Vol Ests'!G351))/'Data with Vol Ests'!D350</f>
        <v>10497.364062951918</v>
      </c>
      <c r="C350" s="4">
        <f>'Data with Vol Ests'!I$502*('Data with Vol Ests'!I350+('Data with Vol Ests'!I351-'Data with Vol Ests'!I350)*('Data with Vol Ests'!L$503/'Data with Vol Ests'!L351))/'Data with Vol Ests'!I350</f>
        <v>4958.669414615885</v>
      </c>
      <c r="D350" s="4">
        <f>'Data with Vol Ests'!N$502*('Data with Vol Ests'!N350+('Data with Vol Ests'!N351-'Data with Vol Ests'!N350)*('Data with Vol Ests'!Q$503/'Data with Vol Ests'!Q351))/'Data with Vol Ests'!N350</f>
        <v>3987.355816699693</v>
      </c>
      <c r="E350" s="4">
        <f>'Data with Vol Ests'!S$502*('Data with Vol Ests'!S350+('Data with Vol Ests'!S351-'Data with Vol Ests'!S350)*('Data with Vol Ests'!V$503/'Data with Vol Ests'!V351))/'Data with Vol Ests'!S350</f>
        <v>11932.996930660403</v>
      </c>
      <c r="G350" s="5">
        <f>$L$2*B350/Data!C$502+$M$2*C350/Data!D$502+$N$2*D350/Data!E$502+$O$2*E350/Data!F$502</f>
        <v>9603.10543998501</v>
      </c>
      <c r="I350" s="5">
        <f t="shared" si="5"/>
        <v>396.8945600149891</v>
      </c>
    </row>
    <row r="351" spans="1:9" ht="15">
      <c r="A351">
        <f>Data!A352</f>
        <v>350</v>
      </c>
      <c r="B351" s="4">
        <f>'Data with Vol Ests'!D$502*('Data with Vol Ests'!D351+('Data with Vol Ests'!D352-'Data with Vol Ests'!D351)*('Data with Vol Ests'!G$503/'Data with Vol Ests'!G352))/'Data with Vol Ests'!D351</f>
        <v>10936.170493709324</v>
      </c>
      <c r="C351" s="4">
        <f>'Data with Vol Ests'!I$502*('Data with Vol Ests'!I351+('Data with Vol Ests'!I352-'Data with Vol Ests'!I351)*('Data with Vol Ests'!L$503/'Data with Vol Ests'!L352))/'Data with Vol Ests'!I351</f>
        <v>5207.996004879631</v>
      </c>
      <c r="D351" s="4">
        <f>'Data with Vol Ests'!N$502*('Data with Vol Ests'!N351+('Data with Vol Ests'!N352-'Data with Vol Ests'!N351)*('Data with Vol Ests'!Q$503/'Data with Vol Ests'!Q352))/'Data with Vol Ests'!N351</f>
        <v>4273.428794528227</v>
      </c>
      <c r="E351" s="4">
        <f>'Data with Vol Ests'!S$502*('Data with Vol Ests'!S351+('Data with Vol Ests'!S352-'Data with Vol Ests'!S351)*('Data with Vol Ests'!V$503/'Data with Vol Ests'!V352))/'Data with Vol Ests'!S351</f>
        <v>11575.04502196711</v>
      </c>
      <c r="G351" s="5">
        <f>$L$2*B351/Data!C$502+$M$2*C351/Data!D$502+$N$2*D351/Data!E$502+$O$2*E351/Data!F$502</f>
        <v>9914.331731573335</v>
      </c>
      <c r="I351" s="5">
        <f t="shared" si="5"/>
        <v>85.66826842666524</v>
      </c>
    </row>
    <row r="352" spans="1:9" ht="15">
      <c r="A352">
        <f>Data!A353</f>
        <v>351</v>
      </c>
      <c r="B352" s="4">
        <f>'Data with Vol Ests'!D$502*('Data with Vol Ests'!D352+('Data with Vol Ests'!D353-'Data with Vol Ests'!D352)*('Data with Vol Ests'!G$503/'Data with Vol Ests'!G353))/'Data with Vol Ests'!D352</f>
        <v>11086.033176198516</v>
      </c>
      <c r="C352" s="4">
        <f>'Data with Vol Ests'!I$502*('Data with Vol Ests'!I352+('Data with Vol Ests'!I353-'Data with Vol Ests'!I352)*('Data with Vol Ests'!L$503/'Data with Vol Ests'!L353))/'Data with Vol Ests'!I352</f>
        <v>4965.441860969847</v>
      </c>
      <c r="D352" s="4">
        <f>'Data with Vol Ests'!N$502*('Data with Vol Ests'!N352+('Data with Vol Ests'!N353-'Data with Vol Ests'!N352)*('Data with Vol Ests'!Q$503/'Data with Vol Ests'!Q353))/'Data with Vol Ests'!N352</f>
        <v>4115.659276459872</v>
      </c>
      <c r="E352" s="4">
        <f>'Data with Vol Ests'!S$502*('Data with Vol Ests'!S352+('Data with Vol Ests'!S353-'Data with Vol Ests'!S352)*('Data with Vol Ests'!V$503/'Data with Vol Ests'!V353))/'Data with Vol Ests'!S352</f>
        <v>12077.572597387934</v>
      </c>
      <c r="G352" s="5">
        <f>$L$2*B352/Data!C$502+$M$2*C352/Data!D$502+$N$2*D352/Data!E$502+$O$2*E352/Data!F$502</f>
        <v>9875.08545848723</v>
      </c>
      <c r="I352" s="5">
        <f t="shared" si="5"/>
        <v>124.91454151276957</v>
      </c>
    </row>
    <row r="353" spans="1:9" ht="15">
      <c r="A353">
        <f>Data!A354</f>
        <v>352</v>
      </c>
      <c r="B353" s="4">
        <f>'Data with Vol Ests'!D$502*('Data with Vol Ests'!D353+('Data with Vol Ests'!D354-'Data with Vol Ests'!D353)*('Data with Vol Ests'!G$503/'Data with Vol Ests'!G354))/'Data with Vol Ests'!D353</f>
        <v>10931.347261049128</v>
      </c>
      <c r="C353" s="4">
        <f>'Data with Vol Ests'!I$502*('Data with Vol Ests'!I353+('Data with Vol Ests'!I354-'Data with Vol Ests'!I353)*('Data with Vol Ests'!L$503/'Data with Vol Ests'!L354))/'Data with Vol Ests'!I353</f>
        <v>5287.714606195804</v>
      </c>
      <c r="D353" s="4">
        <f>'Data with Vol Ests'!N$502*('Data with Vol Ests'!N353+('Data with Vol Ests'!N354-'Data with Vol Ests'!N353)*('Data with Vol Ests'!Q$503/'Data with Vol Ests'!Q354))/'Data with Vol Ests'!N353</f>
        <v>4209.381171222769</v>
      </c>
      <c r="E353" s="4">
        <f>'Data with Vol Ests'!S$502*('Data with Vol Ests'!S353+('Data with Vol Ests'!S354-'Data with Vol Ests'!S353)*('Data with Vol Ests'!V$503/'Data with Vol Ests'!V354))/'Data with Vol Ests'!S353</f>
        <v>11878.981313957787</v>
      </c>
      <c r="G353" s="5">
        <f>$L$2*B353/Data!C$502+$M$2*C353/Data!D$502+$N$2*D353/Data!E$502+$O$2*E353/Data!F$502</f>
        <v>9994.075177752555</v>
      </c>
      <c r="I353" s="5">
        <f t="shared" si="5"/>
        <v>5.924822247445263</v>
      </c>
    </row>
    <row r="354" spans="1:9" ht="15">
      <c r="A354">
        <f>Data!A355</f>
        <v>353</v>
      </c>
      <c r="B354" s="4">
        <f>'Data with Vol Ests'!D$502*('Data with Vol Ests'!D354+('Data with Vol Ests'!D355-'Data with Vol Ests'!D354)*('Data with Vol Ests'!G$503/'Data with Vol Ests'!G355))/'Data with Vol Ests'!D354</f>
        <v>11298.17479011688</v>
      </c>
      <c r="C354" s="4">
        <f>'Data with Vol Ests'!I$502*('Data with Vol Ests'!I354+('Data with Vol Ests'!I355-'Data with Vol Ests'!I354)*('Data with Vol Ests'!L$503/'Data with Vol Ests'!L355))/'Data with Vol Ests'!I354</f>
        <v>5389.6495027478</v>
      </c>
      <c r="D354" s="4">
        <f>'Data with Vol Ests'!N$502*('Data with Vol Ests'!N354+('Data with Vol Ests'!N355-'Data with Vol Ests'!N354)*('Data with Vol Ests'!Q$503/'Data with Vol Ests'!Q355))/'Data with Vol Ests'!N354</f>
        <v>4393.709884847878</v>
      </c>
      <c r="E354" s="4">
        <f>'Data with Vol Ests'!S$502*('Data with Vol Ests'!S354+('Data with Vol Ests'!S355-'Data with Vol Ests'!S354)*('Data with Vol Ests'!V$503/'Data with Vol Ests'!V355))/'Data with Vol Ests'!S354</f>
        <v>12009.818102583135</v>
      </c>
      <c r="G354" s="5">
        <f>$L$2*B354/Data!C$502+$M$2*C354/Data!D$502+$N$2*D354/Data!E$502+$O$2*E354/Data!F$502</f>
        <v>10251.446259691926</v>
      </c>
      <c r="I354" s="5">
        <f t="shared" si="5"/>
        <v>-251.44625969192566</v>
      </c>
    </row>
    <row r="355" spans="1:9" ht="15">
      <c r="A355">
        <f>Data!A356</f>
        <v>354</v>
      </c>
      <c r="B355" s="4">
        <f>'Data with Vol Ests'!D$502*('Data with Vol Ests'!D355+('Data with Vol Ests'!D356-'Data with Vol Ests'!D355)*('Data with Vol Ests'!G$503/'Data with Vol Ests'!G356))/'Data with Vol Ests'!D355</f>
        <v>11273.902059437185</v>
      </c>
      <c r="C355" s="4">
        <f>'Data with Vol Ests'!I$502*('Data with Vol Ests'!I355+('Data with Vol Ests'!I356-'Data with Vol Ests'!I355)*('Data with Vol Ests'!L$503/'Data with Vol Ests'!L356))/'Data with Vol Ests'!I355</f>
        <v>5153.00287523634</v>
      </c>
      <c r="D355" s="4">
        <f>'Data with Vol Ests'!N$502*('Data with Vol Ests'!N355+('Data with Vol Ests'!N356-'Data with Vol Ests'!N355)*('Data with Vol Ests'!Q$503/'Data with Vol Ests'!Q356))/'Data with Vol Ests'!N355</f>
        <v>4244.612833945248</v>
      </c>
      <c r="E355" s="4">
        <f>'Data with Vol Ests'!S$502*('Data with Vol Ests'!S355+('Data with Vol Ests'!S356-'Data with Vol Ests'!S355)*('Data with Vol Ests'!V$503/'Data with Vol Ests'!V356))/'Data with Vol Ests'!S355</f>
        <v>12039.813994019676</v>
      </c>
      <c r="G355" s="5">
        <f>$L$2*B355/Data!C$502+$M$2*C355/Data!D$502+$N$2*D355/Data!E$502+$O$2*E355/Data!F$502</f>
        <v>10075.754231271423</v>
      </c>
      <c r="I355" s="5">
        <f t="shared" si="5"/>
        <v>-75.75423127142312</v>
      </c>
    </row>
    <row r="356" spans="1:9" ht="15">
      <c r="A356">
        <f>Data!A357</f>
        <v>355</v>
      </c>
      <c r="B356" s="4">
        <f>'Data with Vol Ests'!D$502*('Data with Vol Ests'!D356+('Data with Vol Ests'!D357-'Data with Vol Ests'!D356)*('Data with Vol Ests'!G$503/'Data with Vol Ests'!G357))/'Data with Vol Ests'!D356</f>
        <v>10779.397804403845</v>
      </c>
      <c r="C356" s="4">
        <f>'Data with Vol Ests'!I$502*('Data with Vol Ests'!I356+('Data with Vol Ests'!I357-'Data with Vol Ests'!I356)*('Data with Vol Ests'!L$503/'Data with Vol Ests'!L357))/'Data with Vol Ests'!I356</f>
        <v>5195.782830977778</v>
      </c>
      <c r="D356" s="4">
        <f>'Data with Vol Ests'!N$502*('Data with Vol Ests'!N356+('Data with Vol Ests'!N357-'Data with Vol Ests'!N356)*('Data with Vol Ests'!Q$503/'Data with Vol Ests'!Q357))/'Data with Vol Ests'!N356</f>
        <v>4230.857571400485</v>
      </c>
      <c r="E356" s="4">
        <f>'Data with Vol Ests'!S$502*('Data with Vol Ests'!S356+('Data with Vol Ests'!S357-'Data with Vol Ests'!S356)*('Data with Vol Ests'!V$503/'Data with Vol Ests'!V357))/'Data with Vol Ests'!S356</f>
        <v>12418.304312355804</v>
      </c>
      <c r="G356" s="5">
        <f>$L$2*B356/Data!C$502+$M$2*C356/Data!D$502+$N$2*D356/Data!E$502+$O$2*E356/Data!F$502</f>
        <v>9980.78251363406</v>
      </c>
      <c r="I356" s="5">
        <f t="shared" si="5"/>
        <v>19.217486365940204</v>
      </c>
    </row>
    <row r="357" spans="1:9" ht="15">
      <c r="A357">
        <f>Data!A358</f>
        <v>356</v>
      </c>
      <c r="B357" s="4">
        <f>'Data with Vol Ests'!D$502*('Data with Vol Ests'!D357+('Data with Vol Ests'!D358-'Data with Vol Ests'!D357)*('Data with Vol Ests'!G$503/'Data with Vol Ests'!G358))/'Data with Vol Ests'!D357</f>
        <v>10981.673136555806</v>
      </c>
      <c r="C357" s="4">
        <f>'Data with Vol Ests'!I$502*('Data with Vol Ests'!I357+('Data with Vol Ests'!I358-'Data with Vol Ests'!I357)*('Data with Vol Ests'!L$503/'Data with Vol Ests'!L358))/'Data with Vol Ests'!I357</f>
        <v>5053.078878217746</v>
      </c>
      <c r="D357" s="4">
        <f>'Data with Vol Ests'!N$502*('Data with Vol Ests'!N357+('Data with Vol Ests'!N358-'Data with Vol Ests'!N357)*('Data with Vol Ests'!Q$503/'Data with Vol Ests'!Q358))/'Data with Vol Ests'!N357</f>
        <v>4115.313261568313</v>
      </c>
      <c r="E357" s="4">
        <f>'Data with Vol Ests'!S$502*('Data with Vol Ests'!S357+('Data with Vol Ests'!S358-'Data with Vol Ests'!S357)*('Data with Vol Ests'!V$503/'Data with Vol Ests'!V358))/'Data with Vol Ests'!S357</f>
        <v>12003.92385391624</v>
      </c>
      <c r="G357" s="5">
        <f>$L$2*B357/Data!C$502+$M$2*C357/Data!D$502+$N$2*D357/Data!E$502+$O$2*E357/Data!F$502</f>
        <v>9875.451333029509</v>
      </c>
      <c r="I357" s="5">
        <f t="shared" si="5"/>
        <v>124.54866697049147</v>
      </c>
    </row>
    <row r="358" spans="1:9" ht="15">
      <c r="A358">
        <f>Data!A359</f>
        <v>357</v>
      </c>
      <c r="B358" s="4">
        <f>'Data with Vol Ests'!D$502*('Data with Vol Ests'!D358+('Data with Vol Ests'!D359-'Data with Vol Ests'!D358)*('Data with Vol Ests'!G$503/'Data with Vol Ests'!G359))/'Data with Vol Ests'!D358</f>
        <v>11006.124803466497</v>
      </c>
      <c r="C358" s="4">
        <f>'Data with Vol Ests'!I$502*('Data with Vol Ests'!I358+('Data with Vol Ests'!I359-'Data with Vol Ests'!I358)*('Data with Vol Ests'!L$503/'Data with Vol Ests'!L359))/'Data with Vol Ests'!I358</f>
        <v>5483.940170278529</v>
      </c>
      <c r="D358" s="4">
        <f>'Data with Vol Ests'!N$502*('Data with Vol Ests'!N358+('Data with Vol Ests'!N359-'Data with Vol Ests'!N358)*('Data with Vol Ests'!Q$503/'Data with Vol Ests'!Q359))/'Data with Vol Ests'!N358</f>
        <v>4376.843141448086</v>
      </c>
      <c r="E358" s="4">
        <f>'Data with Vol Ests'!S$502*('Data with Vol Ests'!S358+('Data with Vol Ests'!S359-'Data with Vol Ests'!S358)*('Data with Vol Ests'!V$503/'Data with Vol Ests'!V359))/'Data with Vol Ests'!S358</f>
        <v>12100.084754453694</v>
      </c>
      <c r="G358" s="5">
        <f>$L$2*B358/Data!C$502+$M$2*C358/Data!D$502+$N$2*D358/Data!E$502+$O$2*E358/Data!F$502</f>
        <v>10210.93452206219</v>
      </c>
      <c r="I358" s="5">
        <f t="shared" si="5"/>
        <v>-210.9345220621908</v>
      </c>
    </row>
    <row r="359" spans="1:9" ht="15">
      <c r="A359">
        <f>Data!A360</f>
        <v>358</v>
      </c>
      <c r="B359" s="4">
        <f>'Data with Vol Ests'!D$502*('Data with Vol Ests'!D359+('Data with Vol Ests'!D360-'Data with Vol Ests'!D359)*('Data with Vol Ests'!G$503/'Data with Vol Ests'!G360))/'Data with Vol Ests'!D359</f>
        <v>11156.818959806798</v>
      </c>
      <c r="C359" s="4">
        <f>'Data with Vol Ests'!I$502*('Data with Vol Ests'!I359+('Data with Vol Ests'!I360-'Data with Vol Ests'!I359)*('Data with Vol Ests'!L$503/'Data with Vol Ests'!L360))/'Data with Vol Ests'!I359</f>
        <v>5090.844237856202</v>
      </c>
      <c r="D359" s="4">
        <f>'Data with Vol Ests'!N$502*('Data with Vol Ests'!N359+('Data with Vol Ests'!N360-'Data with Vol Ests'!N359)*('Data with Vol Ests'!Q$503/'Data with Vol Ests'!Q360))/'Data with Vol Ests'!N359</f>
        <v>4134.13731834235</v>
      </c>
      <c r="E359" s="4">
        <f>'Data with Vol Ests'!S$502*('Data with Vol Ests'!S359+('Data with Vol Ests'!S360-'Data with Vol Ests'!S359)*('Data with Vol Ests'!V$503/'Data with Vol Ests'!V360))/'Data with Vol Ests'!S359</f>
        <v>11692.11630596253</v>
      </c>
      <c r="G359" s="5">
        <f>$L$2*B359/Data!C$502+$M$2*C359/Data!D$502+$N$2*D359/Data!E$502+$O$2*E359/Data!F$502</f>
        <v>9913.327366673177</v>
      </c>
      <c r="I359" s="5">
        <f t="shared" si="5"/>
        <v>86.67263332682342</v>
      </c>
    </row>
    <row r="360" spans="1:9" ht="15">
      <c r="A360">
        <f>Data!A361</f>
        <v>359</v>
      </c>
      <c r="B360" s="4">
        <f>'Data with Vol Ests'!D$502*('Data with Vol Ests'!D360+('Data with Vol Ests'!D361-'Data with Vol Ests'!D360)*('Data with Vol Ests'!G$503/'Data with Vol Ests'!G361))/'Data with Vol Ests'!D360</f>
        <v>10805.119180434882</v>
      </c>
      <c r="C360" s="4">
        <f>'Data with Vol Ests'!I$502*('Data with Vol Ests'!I360+('Data with Vol Ests'!I361-'Data with Vol Ests'!I360)*('Data with Vol Ests'!L$503/'Data with Vol Ests'!L361))/'Data with Vol Ests'!I360</f>
        <v>5254.507941445653</v>
      </c>
      <c r="D360" s="4">
        <f>'Data with Vol Ests'!N$502*('Data with Vol Ests'!N360+('Data with Vol Ests'!N361-'Data with Vol Ests'!N360)*('Data with Vol Ests'!Q$503/'Data with Vol Ests'!Q361))/'Data with Vol Ests'!N360</f>
        <v>4286.962711028315</v>
      </c>
      <c r="E360" s="4">
        <f>'Data with Vol Ests'!S$502*('Data with Vol Ests'!S360+('Data with Vol Ests'!S361-'Data with Vol Ests'!S360)*('Data with Vol Ests'!V$503/'Data with Vol Ests'!V361))/'Data with Vol Ests'!S360</f>
        <v>12275.33925773513</v>
      </c>
      <c r="G360" s="5">
        <f>$L$2*B360/Data!C$502+$M$2*C360/Data!D$502+$N$2*D360/Data!E$502+$O$2*E360/Data!F$502</f>
        <v>10013.4755366497</v>
      </c>
      <c r="I360" s="5">
        <f t="shared" si="5"/>
        <v>-13.47553664969928</v>
      </c>
    </row>
    <row r="361" spans="1:9" ht="15">
      <c r="A361">
        <f>Data!A362</f>
        <v>360</v>
      </c>
      <c r="B361" s="4">
        <f>'Data with Vol Ests'!D$502*('Data with Vol Ests'!D361+('Data with Vol Ests'!D362-'Data with Vol Ests'!D361)*('Data with Vol Ests'!G$503/'Data with Vol Ests'!G362))/'Data with Vol Ests'!D361</f>
        <v>11171.407482918274</v>
      </c>
      <c r="C361" s="4">
        <f>'Data with Vol Ests'!I$502*('Data with Vol Ests'!I361+('Data with Vol Ests'!I362-'Data with Vol Ests'!I361)*('Data with Vol Ests'!L$503/'Data with Vol Ests'!L362))/'Data with Vol Ests'!I361</f>
        <v>5130.58073073722</v>
      </c>
      <c r="D361" s="4">
        <f>'Data with Vol Ests'!N$502*('Data with Vol Ests'!N361+('Data with Vol Ests'!N362-'Data with Vol Ests'!N361)*('Data with Vol Ests'!Q$503/'Data with Vol Ests'!Q362))/'Data with Vol Ests'!N361</f>
        <v>4181.355015920233</v>
      </c>
      <c r="E361" s="4">
        <f>'Data with Vol Ests'!S$502*('Data with Vol Ests'!S361+('Data with Vol Ests'!S362-'Data with Vol Ests'!S361)*('Data with Vol Ests'!V$503/'Data with Vol Ests'!V362))/'Data with Vol Ests'!S361</f>
        <v>11877.565823727322</v>
      </c>
      <c r="G361" s="5">
        <f>$L$2*B361/Data!C$502+$M$2*C361/Data!D$502+$N$2*D361/Data!E$502+$O$2*E361/Data!F$502</f>
        <v>9983.622243560822</v>
      </c>
      <c r="I361" s="5">
        <f t="shared" si="5"/>
        <v>16.377756439178484</v>
      </c>
    </row>
    <row r="362" spans="1:9" ht="15">
      <c r="A362">
        <f>Data!A363</f>
        <v>361</v>
      </c>
      <c r="B362" s="4">
        <f>'Data with Vol Ests'!D$502*('Data with Vol Ests'!D362+('Data with Vol Ests'!D363-'Data with Vol Ests'!D362)*('Data with Vol Ests'!G$503/'Data with Vol Ests'!G363))/'Data with Vol Ests'!D362</f>
        <v>11317.449961148379</v>
      </c>
      <c r="C362" s="4">
        <f>'Data with Vol Ests'!I$502*('Data with Vol Ests'!I362+('Data with Vol Ests'!I363-'Data with Vol Ests'!I362)*('Data with Vol Ests'!L$503/'Data with Vol Ests'!L363))/'Data with Vol Ests'!I362</f>
        <v>5371.2664244484995</v>
      </c>
      <c r="D362" s="4">
        <f>'Data with Vol Ests'!N$502*('Data with Vol Ests'!N362+('Data with Vol Ests'!N363-'Data with Vol Ests'!N362)*('Data with Vol Ests'!Q$503/'Data with Vol Ests'!Q363))/'Data with Vol Ests'!N362</f>
        <v>4356.647749051387</v>
      </c>
      <c r="E362" s="4">
        <f>'Data with Vol Ests'!S$502*('Data with Vol Ests'!S362+('Data with Vol Ests'!S363-'Data with Vol Ests'!S362)*('Data with Vol Ests'!V$503/'Data with Vol Ests'!V363))/'Data with Vol Ests'!S362</f>
        <v>12301.204879694991</v>
      </c>
      <c r="G362" s="5">
        <f>$L$2*B362/Data!C$502+$M$2*C362/Data!D$502+$N$2*D362/Data!E$502+$O$2*E362/Data!F$502</f>
        <v>10287.599343430247</v>
      </c>
      <c r="I362" s="5">
        <f t="shared" si="5"/>
        <v>-287.59934343024725</v>
      </c>
    </row>
    <row r="363" spans="1:9" ht="15">
      <c r="A363">
        <f>Data!A364</f>
        <v>362</v>
      </c>
      <c r="B363" s="4">
        <f>'Data with Vol Ests'!D$502*('Data with Vol Ests'!D363+('Data with Vol Ests'!D364-'Data with Vol Ests'!D363)*('Data with Vol Ests'!G$503/'Data with Vol Ests'!G364))/'Data with Vol Ests'!D363</f>
        <v>11195.873113197424</v>
      </c>
      <c r="C363" s="4">
        <f>'Data with Vol Ests'!I$502*('Data with Vol Ests'!I363+('Data with Vol Ests'!I364-'Data with Vol Ests'!I363)*('Data with Vol Ests'!L$503/'Data with Vol Ests'!L364))/'Data with Vol Ests'!I363</f>
        <v>5331.3092672387575</v>
      </c>
      <c r="D363" s="4">
        <f>'Data with Vol Ests'!N$502*('Data with Vol Ests'!N363+('Data with Vol Ests'!N364-'Data with Vol Ests'!N363)*('Data with Vol Ests'!Q$503/'Data with Vol Ests'!Q364))/'Data with Vol Ests'!N363</f>
        <v>4299.025701474868</v>
      </c>
      <c r="E363" s="4">
        <f>'Data with Vol Ests'!S$502*('Data with Vol Ests'!S363+('Data with Vol Ests'!S364-'Data with Vol Ests'!S363)*('Data with Vol Ests'!V$503/'Data with Vol Ests'!V364))/'Data with Vol Ests'!S363</f>
        <v>11945.40012481442</v>
      </c>
      <c r="G363" s="5">
        <f>$L$2*B363/Data!C$502+$M$2*C363/Data!D$502+$N$2*D363/Data!E$502+$O$2*E363/Data!F$502</f>
        <v>10147.511495879946</v>
      </c>
      <c r="I363" s="5">
        <f t="shared" si="5"/>
        <v>-147.51149587994587</v>
      </c>
    </row>
    <row r="364" spans="1:9" ht="15">
      <c r="A364">
        <f>Data!A365</f>
        <v>363</v>
      </c>
      <c r="B364" s="4">
        <f>'Data with Vol Ests'!D$502*('Data with Vol Ests'!D364+('Data with Vol Ests'!D365-'Data with Vol Ests'!D364)*('Data with Vol Ests'!G$503/'Data with Vol Ests'!G365))/'Data with Vol Ests'!D364</f>
        <v>11036.323385825146</v>
      </c>
      <c r="C364" s="4">
        <f>'Data with Vol Ests'!I$502*('Data with Vol Ests'!I364+('Data with Vol Ests'!I365-'Data with Vol Ests'!I364)*('Data with Vol Ests'!L$503/'Data with Vol Ests'!L365))/'Data with Vol Ests'!I364</f>
        <v>5180.4672761992715</v>
      </c>
      <c r="D364" s="4">
        <f>'Data with Vol Ests'!N$502*('Data with Vol Ests'!N364+('Data with Vol Ests'!N365-'Data with Vol Ests'!N364)*('Data with Vol Ests'!Q$503/'Data with Vol Ests'!Q365))/'Data with Vol Ests'!N364</f>
        <v>4221.050744102761</v>
      </c>
      <c r="E364" s="4">
        <f>'Data with Vol Ests'!S$502*('Data with Vol Ests'!S364+('Data with Vol Ests'!S365-'Data with Vol Ests'!S364)*('Data with Vol Ests'!V$503/'Data with Vol Ests'!V365))/'Data with Vol Ests'!S364</f>
        <v>12152.137109396666</v>
      </c>
      <c r="G364" s="5">
        <f>$L$2*B364/Data!C$502+$M$2*C364/Data!D$502+$N$2*D364/Data!E$502+$O$2*E364/Data!F$502</f>
        <v>10018.52478831638</v>
      </c>
      <c r="I364" s="5">
        <f t="shared" si="5"/>
        <v>-18.524788316379272</v>
      </c>
    </row>
    <row r="365" spans="1:9" ht="15">
      <c r="A365">
        <f>Data!A366</f>
        <v>364</v>
      </c>
      <c r="B365" s="4">
        <f>'Data with Vol Ests'!D$502*('Data with Vol Ests'!D365+('Data with Vol Ests'!D366-'Data with Vol Ests'!D365)*('Data with Vol Ests'!G$503/'Data with Vol Ests'!G366))/'Data with Vol Ests'!D365</f>
        <v>10846.016585760168</v>
      </c>
      <c r="C365" s="4">
        <f>'Data with Vol Ests'!I$502*('Data with Vol Ests'!I365+('Data with Vol Ests'!I366-'Data with Vol Ests'!I365)*('Data with Vol Ests'!L$503/'Data with Vol Ests'!L366))/'Data with Vol Ests'!I365</f>
        <v>5023.415069303666</v>
      </c>
      <c r="D365" s="4">
        <f>'Data with Vol Ests'!N$502*('Data with Vol Ests'!N365+('Data with Vol Ests'!N366-'Data with Vol Ests'!N365)*('Data with Vol Ests'!Q$503/'Data with Vol Ests'!Q366))/'Data with Vol Ests'!N365</f>
        <v>4081.908218040631</v>
      </c>
      <c r="E365" s="4">
        <f>'Data with Vol Ests'!S$502*('Data with Vol Ests'!S365+('Data with Vol Ests'!S366-'Data with Vol Ests'!S365)*('Data with Vol Ests'!V$503/'Data with Vol Ests'!V366))/'Data with Vol Ests'!S365</f>
        <v>11931.622023945878</v>
      </c>
      <c r="G365" s="5">
        <f>$L$2*B365/Data!C$502+$M$2*C365/Data!D$502+$N$2*D365/Data!E$502+$O$2*E365/Data!F$502</f>
        <v>9789.149909011183</v>
      </c>
      <c r="I365" s="5">
        <f t="shared" si="5"/>
        <v>210.8500909888171</v>
      </c>
    </row>
    <row r="366" spans="1:9" ht="15">
      <c r="A366">
        <f>Data!A367</f>
        <v>365</v>
      </c>
      <c r="B366" s="4">
        <f>'Data with Vol Ests'!D$502*('Data with Vol Ests'!D366+('Data with Vol Ests'!D367-'Data with Vol Ests'!D366)*('Data with Vol Ests'!G$503/'Data with Vol Ests'!G367))/'Data with Vol Ests'!D366</f>
        <v>10514.534566677281</v>
      </c>
      <c r="C366" s="4">
        <f>'Data with Vol Ests'!I$502*('Data with Vol Ests'!I366+('Data with Vol Ests'!I367-'Data with Vol Ests'!I366)*('Data with Vol Ests'!L$503/'Data with Vol Ests'!L367))/'Data with Vol Ests'!I366</f>
        <v>5068.159057422157</v>
      </c>
      <c r="D366" s="4">
        <f>'Data with Vol Ests'!N$502*('Data with Vol Ests'!N366+('Data with Vol Ests'!N367-'Data with Vol Ests'!N366)*('Data with Vol Ests'!Q$503/'Data with Vol Ests'!Q367))/'Data with Vol Ests'!N366</f>
        <v>4121.293346012274</v>
      </c>
      <c r="E366" s="4">
        <f>'Data with Vol Ests'!S$502*('Data with Vol Ests'!S366+('Data with Vol Ests'!S367-'Data with Vol Ests'!S366)*('Data with Vol Ests'!V$503/'Data with Vol Ests'!V367))/'Data with Vol Ests'!S366</f>
        <v>11769.945343368932</v>
      </c>
      <c r="G366" s="5">
        <f>$L$2*B366/Data!C$502+$M$2*C366/Data!D$502+$N$2*D366/Data!E$502+$O$2*E366/Data!F$502</f>
        <v>9677.067458703283</v>
      </c>
      <c r="I366" s="5">
        <f t="shared" si="5"/>
        <v>322.9325412967173</v>
      </c>
    </row>
    <row r="367" spans="1:9" ht="15">
      <c r="A367">
        <f>Data!A368</f>
        <v>366</v>
      </c>
      <c r="B367" s="4">
        <f>'Data with Vol Ests'!D$502*('Data with Vol Ests'!D367+('Data with Vol Ests'!D368-'Data with Vol Ests'!D367)*('Data with Vol Ests'!G$503/'Data with Vol Ests'!G368))/'Data with Vol Ests'!D367</f>
        <v>11010.811656601945</v>
      </c>
      <c r="C367" s="4">
        <f>'Data with Vol Ests'!I$502*('Data with Vol Ests'!I367+('Data with Vol Ests'!I368-'Data with Vol Ests'!I367)*('Data with Vol Ests'!L$503/'Data with Vol Ests'!L368))/'Data with Vol Ests'!I367</f>
        <v>5090.614017037294</v>
      </c>
      <c r="D367" s="4">
        <f>'Data with Vol Ests'!N$502*('Data with Vol Ests'!N367+('Data with Vol Ests'!N368-'Data with Vol Ests'!N367)*('Data with Vol Ests'!Q$503/'Data with Vol Ests'!Q368))/'Data with Vol Ests'!N367</f>
        <v>4157.204998182775</v>
      </c>
      <c r="E367" s="4">
        <f>'Data with Vol Ests'!S$502*('Data with Vol Ests'!S367+('Data with Vol Ests'!S368-'Data with Vol Ests'!S367)*('Data with Vol Ests'!V$503/'Data with Vol Ests'!V368))/'Data with Vol Ests'!S367</f>
        <v>11547.29266448164</v>
      </c>
      <c r="G367" s="5">
        <f>$L$2*B367/Data!C$502+$M$2*C367/Data!D$502+$N$2*D367/Data!E$502+$O$2*E367/Data!F$502</f>
        <v>9841.540490984418</v>
      </c>
      <c r="I367" s="5">
        <f t="shared" si="5"/>
        <v>158.45950901558172</v>
      </c>
    </row>
    <row r="368" spans="1:9" ht="15">
      <c r="A368">
        <f>Data!A369</f>
        <v>367</v>
      </c>
      <c r="B368" s="4">
        <f>'Data with Vol Ests'!D$502*('Data with Vol Ests'!D368+('Data with Vol Ests'!D369-'Data with Vol Ests'!D368)*('Data with Vol Ests'!G$503/'Data with Vol Ests'!G369))/'Data with Vol Ests'!D368</f>
        <v>10952.163639425711</v>
      </c>
      <c r="C368" s="4">
        <f>'Data with Vol Ests'!I$502*('Data with Vol Ests'!I368+('Data with Vol Ests'!I369-'Data with Vol Ests'!I368)*('Data with Vol Ests'!L$503/'Data with Vol Ests'!L369))/'Data with Vol Ests'!I368</f>
        <v>5112.312731354796</v>
      </c>
      <c r="D368" s="4">
        <f>'Data with Vol Ests'!N$502*('Data with Vol Ests'!N368+('Data with Vol Ests'!N369-'Data with Vol Ests'!N368)*('Data with Vol Ests'!Q$503/'Data with Vol Ests'!Q369))/'Data with Vol Ests'!N368</f>
        <v>4126.931034531077</v>
      </c>
      <c r="E368" s="4">
        <f>'Data with Vol Ests'!S$502*('Data with Vol Ests'!S368+('Data with Vol Ests'!S369-'Data with Vol Ests'!S368)*('Data with Vol Ests'!V$503/'Data with Vol Ests'!V369))/'Data with Vol Ests'!S368</f>
        <v>12006.60314783436</v>
      </c>
      <c r="G368" s="5">
        <f>$L$2*B368/Data!C$502+$M$2*C368/Data!D$502+$N$2*D368/Data!E$502+$O$2*E368/Data!F$502</f>
        <v>9902.130084680506</v>
      </c>
      <c r="I368" s="5">
        <f t="shared" si="5"/>
        <v>97.86991531949388</v>
      </c>
    </row>
    <row r="369" spans="1:9" ht="15">
      <c r="A369">
        <f>Data!A370</f>
        <v>368</v>
      </c>
      <c r="B369" s="4">
        <f>'Data with Vol Ests'!D$502*('Data with Vol Ests'!D369+('Data with Vol Ests'!D370-'Data with Vol Ests'!D369)*('Data with Vol Ests'!G$503/'Data with Vol Ests'!G370))/'Data with Vol Ests'!D369</f>
        <v>11087.969592904146</v>
      </c>
      <c r="C369" s="4">
        <f>'Data with Vol Ests'!I$502*('Data with Vol Ests'!I369+('Data with Vol Ests'!I370-'Data with Vol Ests'!I369)*('Data with Vol Ests'!L$503/'Data with Vol Ests'!L370))/'Data with Vol Ests'!I369</f>
        <v>5344.122203395145</v>
      </c>
      <c r="D369" s="4">
        <f>'Data with Vol Ests'!N$502*('Data with Vol Ests'!N369+('Data with Vol Ests'!N370-'Data with Vol Ests'!N369)*('Data with Vol Ests'!Q$503/'Data with Vol Ests'!Q370))/'Data with Vol Ests'!N369</f>
        <v>4350.385344083384</v>
      </c>
      <c r="E369" s="4">
        <f>'Data with Vol Ests'!S$502*('Data with Vol Ests'!S369+('Data with Vol Ests'!S370-'Data with Vol Ests'!S369)*('Data with Vol Ests'!V$503/'Data with Vol Ests'!V370))/'Data with Vol Ests'!S369</f>
        <v>11991.27488966054</v>
      </c>
      <c r="G369" s="5">
        <f>$L$2*B369/Data!C$502+$M$2*C369/Data!D$502+$N$2*D369/Data!E$502+$O$2*E369/Data!F$502</f>
        <v>10135.54128839164</v>
      </c>
      <c r="I369" s="5">
        <f t="shared" si="5"/>
        <v>-135.54128839163968</v>
      </c>
    </row>
    <row r="370" spans="1:9" ht="15">
      <c r="A370">
        <f>Data!A371</f>
        <v>369</v>
      </c>
      <c r="B370" s="4">
        <f>'Data with Vol Ests'!D$502*('Data with Vol Ests'!D370+('Data with Vol Ests'!D371-'Data with Vol Ests'!D370)*('Data with Vol Ests'!G$503/'Data with Vol Ests'!G371))/'Data with Vol Ests'!D370</f>
        <v>10669.907691153498</v>
      </c>
      <c r="C370" s="4">
        <f>'Data with Vol Ests'!I$502*('Data with Vol Ests'!I370+('Data with Vol Ests'!I371-'Data with Vol Ests'!I370)*('Data with Vol Ests'!L$503/'Data with Vol Ests'!L371))/'Data with Vol Ests'!I370</f>
        <v>5049.460402090794</v>
      </c>
      <c r="D370" s="4">
        <f>'Data with Vol Ests'!N$502*('Data with Vol Ests'!N370+('Data with Vol Ests'!N371-'Data with Vol Ests'!N370)*('Data with Vol Ests'!Q$503/'Data with Vol Ests'!Q371))/'Data with Vol Ests'!N370</f>
        <v>4108.4173454857955</v>
      </c>
      <c r="E370" s="4">
        <f>'Data with Vol Ests'!S$502*('Data with Vol Ests'!S370+('Data with Vol Ests'!S371-'Data with Vol Ests'!S370)*('Data with Vol Ests'!V$503/'Data with Vol Ests'!V371))/'Data with Vol Ests'!S370</f>
        <v>12196.17453060983</v>
      </c>
      <c r="G370" s="5">
        <f>$L$2*B370/Data!C$502+$M$2*C370/Data!D$502+$N$2*D370/Data!E$502+$O$2*E370/Data!F$502</f>
        <v>9790.61307684993</v>
      </c>
      <c r="I370" s="5">
        <f t="shared" si="5"/>
        <v>209.3869231500703</v>
      </c>
    </row>
    <row r="371" spans="1:9" ht="15">
      <c r="A371">
        <f>Data!A372</f>
        <v>370</v>
      </c>
      <c r="B371" s="4">
        <f>'Data with Vol Ests'!D$502*('Data with Vol Ests'!D371+('Data with Vol Ests'!D372-'Data with Vol Ests'!D371)*('Data with Vol Ests'!G$503/'Data with Vol Ests'!G372))/'Data with Vol Ests'!D371</f>
        <v>10784.920698887161</v>
      </c>
      <c r="C371" s="4">
        <f>'Data with Vol Ests'!I$502*('Data with Vol Ests'!I371+('Data with Vol Ests'!I372-'Data with Vol Ests'!I371)*('Data with Vol Ests'!L$503/'Data with Vol Ests'!L372))/'Data with Vol Ests'!I371</f>
        <v>5082.37816762529</v>
      </c>
      <c r="D371" s="4">
        <f>'Data with Vol Ests'!N$502*('Data with Vol Ests'!N371+('Data with Vol Ests'!N372-'Data with Vol Ests'!N371)*('Data with Vol Ests'!Q$503/'Data with Vol Ests'!Q372))/'Data with Vol Ests'!N371</f>
        <v>4135.725515447511</v>
      </c>
      <c r="E371" s="4">
        <f>'Data with Vol Ests'!S$502*('Data with Vol Ests'!S371+('Data with Vol Ests'!S372-'Data with Vol Ests'!S371)*('Data with Vol Ests'!V$503/'Data with Vol Ests'!V372))/'Data with Vol Ests'!S371</f>
        <v>11671.766708816902</v>
      </c>
      <c r="G371" s="5">
        <f>$L$2*B371/Data!C$502+$M$2*C371/Data!D$502+$N$2*D371/Data!E$502+$O$2*E371/Data!F$502</f>
        <v>9770.461199708297</v>
      </c>
      <c r="I371" s="5">
        <f t="shared" si="5"/>
        <v>229.5388002917025</v>
      </c>
    </row>
    <row r="372" spans="1:9" ht="15">
      <c r="A372">
        <f>Data!A373</f>
        <v>371</v>
      </c>
      <c r="B372" s="4">
        <f>'Data with Vol Ests'!D$502*('Data with Vol Ests'!D372+('Data with Vol Ests'!D373-'Data with Vol Ests'!D372)*('Data with Vol Ests'!G$503/'Data with Vol Ests'!G373))/'Data with Vol Ests'!D372</f>
        <v>10770.532350136722</v>
      </c>
      <c r="C372" s="4">
        <f>'Data with Vol Ests'!I$502*('Data with Vol Ests'!I372+('Data with Vol Ests'!I373-'Data with Vol Ests'!I372)*('Data with Vol Ests'!L$503/'Data with Vol Ests'!L373))/'Data with Vol Ests'!I372</f>
        <v>5071.861991858196</v>
      </c>
      <c r="D372" s="4">
        <f>'Data with Vol Ests'!N$502*('Data with Vol Ests'!N372+('Data with Vol Ests'!N373-'Data with Vol Ests'!N372)*('Data with Vol Ests'!Q$503/'Data with Vol Ests'!Q373))/'Data with Vol Ests'!N372</f>
        <v>4144.487152226391</v>
      </c>
      <c r="E372" s="4">
        <f>'Data with Vol Ests'!S$502*('Data with Vol Ests'!S372+('Data with Vol Ests'!S373-'Data with Vol Ests'!S372)*('Data with Vol Ests'!V$503/'Data with Vol Ests'!V373))/'Data with Vol Ests'!S372</f>
        <v>11811.37246679692</v>
      </c>
      <c r="G372" s="5">
        <f>$L$2*B372/Data!C$502+$M$2*C372/Data!D$502+$N$2*D372/Data!E$502+$O$2*E372/Data!F$502</f>
        <v>9784.496861884352</v>
      </c>
      <c r="I372" s="5">
        <f t="shared" si="5"/>
        <v>215.50313811564774</v>
      </c>
    </row>
    <row r="373" spans="1:9" ht="15">
      <c r="A373">
        <f>Data!A374</f>
        <v>372</v>
      </c>
      <c r="B373" s="4">
        <f>'Data with Vol Ests'!D$502*('Data with Vol Ests'!D373+('Data with Vol Ests'!D374-'Data with Vol Ests'!D373)*('Data with Vol Ests'!G$503/'Data with Vol Ests'!G374))/'Data with Vol Ests'!D373</f>
        <v>11711.803170566543</v>
      </c>
      <c r="C373" s="4">
        <f>'Data with Vol Ests'!I$502*('Data with Vol Ests'!I373+('Data with Vol Ests'!I374-'Data with Vol Ests'!I373)*('Data with Vol Ests'!L$503/'Data with Vol Ests'!L374))/'Data with Vol Ests'!I373</f>
        <v>5307.83977751072</v>
      </c>
      <c r="D373" s="4">
        <f>'Data with Vol Ests'!N$502*('Data with Vol Ests'!N373+('Data with Vol Ests'!N374-'Data with Vol Ests'!N373)*('Data with Vol Ests'!Q$503/'Data with Vol Ests'!Q374))/'Data with Vol Ests'!N373</f>
        <v>4325.773161397228</v>
      </c>
      <c r="E373" s="4">
        <f>'Data with Vol Ests'!S$502*('Data with Vol Ests'!S373+('Data with Vol Ests'!S374-'Data with Vol Ests'!S373)*('Data with Vol Ests'!V$503/'Data with Vol Ests'!V374))/'Data with Vol Ests'!S373</f>
        <v>12107.757058961019</v>
      </c>
      <c r="G373" s="5">
        <f>$L$2*B373/Data!C$502+$M$2*C373/Data!D$502+$N$2*D373/Data!E$502+$O$2*E373/Data!F$502</f>
        <v>10354.571848299816</v>
      </c>
      <c r="I373" s="5">
        <f t="shared" si="5"/>
        <v>-354.57184829981634</v>
      </c>
    </row>
    <row r="374" spans="1:9" ht="15">
      <c r="A374">
        <f>Data!A375</f>
        <v>373</v>
      </c>
      <c r="B374" s="4">
        <f>'Data with Vol Ests'!D$502*('Data with Vol Ests'!D374+('Data with Vol Ests'!D375-'Data with Vol Ests'!D374)*('Data with Vol Ests'!G$503/'Data with Vol Ests'!G375))/'Data with Vol Ests'!D374</f>
        <v>10959.789179291261</v>
      </c>
      <c r="C374" s="4">
        <f>'Data with Vol Ests'!I$502*('Data with Vol Ests'!I374+('Data with Vol Ests'!I375-'Data with Vol Ests'!I374)*('Data with Vol Ests'!L$503/'Data with Vol Ests'!L375))/'Data with Vol Ests'!I374</f>
        <v>5353.093748487827</v>
      </c>
      <c r="D374" s="4">
        <f>'Data with Vol Ests'!N$502*('Data with Vol Ests'!N374+('Data with Vol Ests'!N375-'Data with Vol Ests'!N374)*('Data with Vol Ests'!Q$503/'Data with Vol Ests'!Q375))/'Data with Vol Ests'!N374</f>
        <v>4339.79710858793</v>
      </c>
      <c r="E374" s="4">
        <f>'Data with Vol Ests'!S$502*('Data with Vol Ests'!S374+('Data with Vol Ests'!S375-'Data with Vol Ests'!S374)*('Data with Vol Ests'!V$503/'Data with Vol Ests'!V375))/'Data with Vol Ests'!S374</f>
        <v>12171.816383013944</v>
      </c>
      <c r="G374" s="5">
        <f>$L$2*B374/Data!C$502+$M$2*C374/Data!D$502+$N$2*D374/Data!E$502+$O$2*E374/Data!F$502</f>
        <v>10121.771262985678</v>
      </c>
      <c r="I374" s="5">
        <f t="shared" si="5"/>
        <v>-121.77126298567782</v>
      </c>
    </row>
    <row r="375" spans="1:9" ht="15">
      <c r="A375">
        <f>Data!A376</f>
        <v>374</v>
      </c>
      <c r="B375" s="4">
        <f>'Data with Vol Ests'!D$502*('Data with Vol Ests'!D375+('Data with Vol Ests'!D376-'Data with Vol Ests'!D375)*('Data with Vol Ests'!G$503/'Data with Vol Ests'!G376))/'Data with Vol Ests'!D375</f>
        <v>11071.1044733164</v>
      </c>
      <c r="C375" s="4">
        <f>'Data with Vol Ests'!I$502*('Data with Vol Ests'!I375+('Data with Vol Ests'!I376-'Data with Vol Ests'!I375)*('Data with Vol Ests'!L$503/'Data with Vol Ests'!L376))/'Data with Vol Ests'!I375</f>
        <v>5046.940375348135</v>
      </c>
      <c r="D375" s="4">
        <f>'Data with Vol Ests'!N$502*('Data with Vol Ests'!N375+('Data with Vol Ests'!N376-'Data with Vol Ests'!N375)*('Data with Vol Ests'!Q$503/'Data with Vol Ests'!Q376))/'Data with Vol Ests'!N375</f>
        <v>4118.863666693198</v>
      </c>
      <c r="E375" s="4">
        <f>'Data with Vol Ests'!S$502*('Data with Vol Ests'!S375+('Data with Vol Ests'!S376-'Data with Vol Ests'!S375)*('Data with Vol Ests'!V$503/'Data with Vol Ests'!V376))/'Data with Vol Ests'!S375</f>
        <v>11657.95662179675</v>
      </c>
      <c r="G375" s="5">
        <f>$L$2*B375/Data!C$502+$M$2*C375/Data!D$502+$N$2*D375/Data!E$502+$O$2*E375/Data!F$502</f>
        <v>9847.573370629987</v>
      </c>
      <c r="I375" s="5">
        <f t="shared" si="5"/>
        <v>152.42662937001296</v>
      </c>
    </row>
    <row r="376" spans="1:9" ht="15">
      <c r="A376">
        <f>Data!A377</f>
        <v>375</v>
      </c>
      <c r="B376" s="4">
        <f>'Data with Vol Ests'!D$502*('Data with Vol Ests'!D376+('Data with Vol Ests'!D377-'Data with Vol Ests'!D376)*('Data with Vol Ests'!G$503/'Data with Vol Ests'!G377))/'Data with Vol Ests'!D376</f>
        <v>10745.868641622747</v>
      </c>
      <c r="C376" s="4">
        <f>'Data with Vol Ests'!I$502*('Data with Vol Ests'!I376+('Data with Vol Ests'!I377-'Data with Vol Ests'!I376)*('Data with Vol Ests'!L$503/'Data with Vol Ests'!L377))/'Data with Vol Ests'!I376</f>
        <v>5086.8042260741795</v>
      </c>
      <c r="D376" s="4">
        <f>'Data with Vol Ests'!N$502*('Data with Vol Ests'!N376+('Data with Vol Ests'!N377-'Data with Vol Ests'!N376)*('Data with Vol Ests'!Q$503/'Data with Vol Ests'!Q377))/'Data with Vol Ests'!N376</f>
        <v>4164.048973610469</v>
      </c>
      <c r="E376" s="4">
        <f>'Data with Vol Ests'!S$502*('Data with Vol Ests'!S376+('Data with Vol Ests'!S377-'Data with Vol Ests'!S376)*('Data with Vol Ests'!V$503/'Data with Vol Ests'!V377))/'Data with Vol Ests'!S376</f>
        <v>11849.857932464902</v>
      </c>
      <c r="G376" s="5">
        <f>$L$2*B376/Data!C$502+$M$2*C376/Data!D$502+$N$2*D376/Data!E$502+$O$2*E376/Data!F$502</f>
        <v>9795.210476751516</v>
      </c>
      <c r="I376" s="5">
        <f t="shared" si="5"/>
        <v>204.78952324848433</v>
      </c>
    </row>
    <row r="377" spans="1:9" ht="15">
      <c r="A377">
        <f>Data!A378</f>
        <v>376</v>
      </c>
      <c r="B377" s="4">
        <f>'Data with Vol Ests'!D$502*('Data with Vol Ests'!D377+('Data with Vol Ests'!D378-'Data with Vol Ests'!D377)*('Data with Vol Ests'!G$503/'Data with Vol Ests'!G378))/'Data with Vol Ests'!D377</f>
        <v>11052.29517460881</v>
      </c>
      <c r="C377" s="4">
        <f>'Data with Vol Ests'!I$502*('Data with Vol Ests'!I377+('Data with Vol Ests'!I378-'Data with Vol Ests'!I377)*('Data with Vol Ests'!L$503/'Data with Vol Ests'!L378))/'Data with Vol Ests'!I377</f>
        <v>4792.304549485215</v>
      </c>
      <c r="D377" s="4">
        <f>'Data with Vol Ests'!N$502*('Data with Vol Ests'!N377+('Data with Vol Ests'!N378-'Data with Vol Ests'!N377)*('Data with Vol Ests'!Q$503/'Data with Vol Ests'!Q378))/'Data with Vol Ests'!N377</f>
        <v>3952.537950279345</v>
      </c>
      <c r="E377" s="4">
        <f>'Data with Vol Ests'!S$502*('Data with Vol Ests'!S377+('Data with Vol Ests'!S378-'Data with Vol Ests'!S377)*('Data with Vol Ests'!V$503/'Data with Vol Ests'!V378))/'Data with Vol Ests'!S377</f>
        <v>11623.176915930675</v>
      </c>
      <c r="G377" s="5">
        <f>$L$2*B377/Data!C$502+$M$2*C377/Data!D$502+$N$2*D377/Data!E$502+$O$2*E377/Data!F$502</f>
        <v>9648.61358806918</v>
      </c>
      <c r="I377" s="5">
        <f t="shared" si="5"/>
        <v>351.38641193082003</v>
      </c>
    </row>
    <row r="378" spans="1:9" ht="15">
      <c r="A378">
        <f>Data!A379</f>
        <v>377</v>
      </c>
      <c r="B378" s="4">
        <f>'Data with Vol Ests'!D$502*('Data with Vol Ests'!D378+('Data with Vol Ests'!D379-'Data with Vol Ests'!D378)*('Data with Vol Ests'!G$503/'Data with Vol Ests'!G379))/'Data with Vol Ests'!D378</f>
        <v>11640.247933755107</v>
      </c>
      <c r="C378" s="4">
        <f>'Data with Vol Ests'!I$502*('Data with Vol Ests'!I378+('Data with Vol Ests'!I379-'Data with Vol Ests'!I378)*('Data with Vol Ests'!L$503/'Data with Vol Ests'!L379))/'Data with Vol Ests'!I378</f>
        <v>5515.476330172191</v>
      </c>
      <c r="D378" s="4">
        <f>'Data with Vol Ests'!N$502*('Data with Vol Ests'!N378+('Data with Vol Ests'!N379-'Data with Vol Ests'!N378)*('Data with Vol Ests'!Q$503/'Data with Vol Ests'!Q379))/'Data with Vol Ests'!N378</f>
        <v>4468.479118824835</v>
      </c>
      <c r="E378" s="4">
        <f>'Data with Vol Ests'!S$502*('Data with Vol Ests'!S378+('Data with Vol Ests'!S379-'Data with Vol Ests'!S378)*('Data with Vol Ests'!V$503/'Data with Vol Ests'!V379))/'Data with Vol Ests'!S378</f>
        <v>12154.743723336256</v>
      </c>
      <c r="G378" s="5">
        <f>$L$2*B378/Data!C$502+$M$2*C378/Data!D$502+$N$2*D378/Data!E$502+$O$2*E378/Data!F$502</f>
        <v>10490.05225421111</v>
      </c>
      <c r="I378" s="5">
        <f t="shared" si="5"/>
        <v>-490.05225421111027</v>
      </c>
    </row>
    <row r="379" spans="1:9" ht="15">
      <c r="A379">
        <f>Data!A380</f>
        <v>378</v>
      </c>
      <c r="B379" s="4">
        <f>'Data with Vol Ests'!D$502*('Data with Vol Ests'!D379+('Data with Vol Ests'!D380-'Data with Vol Ests'!D379)*('Data with Vol Ests'!G$503/'Data with Vol Ests'!G380))/'Data with Vol Ests'!D379</f>
        <v>10661.574987880469</v>
      </c>
      <c r="C379" s="4">
        <f>'Data with Vol Ests'!I$502*('Data with Vol Ests'!I379+('Data with Vol Ests'!I380-'Data with Vol Ests'!I379)*('Data with Vol Ests'!L$503/'Data with Vol Ests'!L380))/'Data with Vol Ests'!I379</f>
        <v>5108.578283995635</v>
      </c>
      <c r="D379" s="4">
        <f>'Data with Vol Ests'!N$502*('Data with Vol Ests'!N379+('Data with Vol Ests'!N380-'Data with Vol Ests'!N379)*('Data with Vol Ests'!Q$503/'Data with Vol Ests'!Q380))/'Data with Vol Ests'!N379</f>
        <v>4188.68046501931</v>
      </c>
      <c r="E379" s="4">
        <f>'Data with Vol Ests'!S$502*('Data with Vol Ests'!S379+('Data with Vol Ests'!S380-'Data with Vol Ests'!S379)*('Data with Vol Ests'!V$503/'Data with Vol Ests'!V380))/'Data with Vol Ests'!S379</f>
        <v>12256.144038467928</v>
      </c>
      <c r="G379" s="5">
        <f>$L$2*B379/Data!C$502+$M$2*C379/Data!D$502+$N$2*D379/Data!E$502+$O$2*E379/Data!F$502</f>
        <v>9850.693761077137</v>
      </c>
      <c r="I379" s="5">
        <f t="shared" si="5"/>
        <v>149.30623892286349</v>
      </c>
    </row>
    <row r="380" spans="1:9" ht="15">
      <c r="A380">
        <f>Data!A381</f>
        <v>379</v>
      </c>
      <c r="B380" s="4">
        <f>'Data with Vol Ests'!D$502*('Data with Vol Ests'!D380+('Data with Vol Ests'!D381-'Data with Vol Ests'!D380)*('Data with Vol Ests'!G$503/'Data with Vol Ests'!G381))/'Data with Vol Ests'!D380</f>
        <v>11548.561761570494</v>
      </c>
      <c r="C380" s="4">
        <f>'Data with Vol Ests'!I$502*('Data with Vol Ests'!I380+('Data with Vol Ests'!I381-'Data with Vol Ests'!I380)*('Data with Vol Ests'!L$503/'Data with Vol Ests'!L381))/'Data with Vol Ests'!I380</f>
        <v>5414.473803477395</v>
      </c>
      <c r="D380" s="4">
        <f>'Data with Vol Ests'!N$502*('Data with Vol Ests'!N380+('Data with Vol Ests'!N381-'Data with Vol Ests'!N380)*('Data with Vol Ests'!Q$503/'Data with Vol Ests'!Q381))/'Data with Vol Ests'!N380</f>
        <v>4428.242411987843</v>
      </c>
      <c r="E380" s="4">
        <f>'Data with Vol Ests'!S$502*('Data with Vol Ests'!S380+('Data with Vol Ests'!S381-'Data with Vol Ests'!S380)*('Data with Vol Ests'!V$503/'Data with Vol Ests'!V381))/'Data with Vol Ests'!S380</f>
        <v>12404.207108610004</v>
      </c>
      <c r="G380" s="5">
        <f>$L$2*B380/Data!C$502+$M$2*C380/Data!D$502+$N$2*D380/Data!E$502+$O$2*E380/Data!F$502</f>
        <v>10430.509446728474</v>
      </c>
      <c r="I380" s="5">
        <f t="shared" si="5"/>
        <v>-430.50944672847436</v>
      </c>
    </row>
    <row r="381" spans="1:9" ht="15">
      <c r="A381">
        <f>Data!A382</f>
        <v>380</v>
      </c>
      <c r="B381" s="4">
        <f>'Data with Vol Ests'!D$502*('Data with Vol Ests'!D381+('Data with Vol Ests'!D382-'Data with Vol Ests'!D381)*('Data with Vol Ests'!G$503/'Data with Vol Ests'!G382))/'Data with Vol Ests'!D381</f>
        <v>10905.655530046242</v>
      </c>
      <c r="C381" s="4">
        <f>'Data with Vol Ests'!I$502*('Data with Vol Ests'!I381+('Data with Vol Ests'!I382-'Data with Vol Ests'!I381)*('Data with Vol Ests'!L$503/'Data with Vol Ests'!L382))/'Data with Vol Ests'!I381</f>
        <v>5155.818512030297</v>
      </c>
      <c r="D381" s="4">
        <f>'Data with Vol Ests'!N$502*('Data with Vol Ests'!N381+('Data with Vol Ests'!N382-'Data with Vol Ests'!N381)*('Data with Vol Ests'!Q$503/'Data with Vol Ests'!Q382))/'Data with Vol Ests'!N381</f>
        <v>4205.745280507477</v>
      </c>
      <c r="E381" s="4">
        <f>'Data with Vol Ests'!S$502*('Data with Vol Ests'!S381+('Data with Vol Ests'!S382-'Data with Vol Ests'!S381)*('Data with Vol Ests'!V$503/'Data with Vol Ests'!V382))/'Data with Vol Ests'!S381</f>
        <v>11977.541014420038</v>
      </c>
      <c r="G381" s="5">
        <f>$L$2*B381/Data!C$502+$M$2*C381/Data!D$502+$N$2*D381/Data!E$502+$O$2*E381/Data!F$502</f>
        <v>9924.171087770283</v>
      </c>
      <c r="I381" s="5">
        <f t="shared" si="5"/>
        <v>75.82891222971739</v>
      </c>
    </row>
    <row r="382" spans="1:9" ht="15">
      <c r="A382">
        <f>Data!A383</f>
        <v>381</v>
      </c>
      <c r="B382" s="4">
        <f>'Data with Vol Ests'!D$502*('Data with Vol Ests'!D382+('Data with Vol Ests'!D383-'Data with Vol Ests'!D382)*('Data with Vol Ests'!G$503/'Data with Vol Ests'!G383))/'Data with Vol Ests'!D382</f>
        <v>10890.146175902973</v>
      </c>
      <c r="C382" s="4">
        <f>'Data with Vol Ests'!I$502*('Data with Vol Ests'!I382+('Data with Vol Ests'!I383-'Data with Vol Ests'!I382)*('Data with Vol Ests'!L$503/'Data with Vol Ests'!L383))/'Data with Vol Ests'!I382</f>
        <v>5281.741770158054</v>
      </c>
      <c r="D382" s="4">
        <f>'Data with Vol Ests'!N$502*('Data with Vol Ests'!N382+('Data with Vol Ests'!N383-'Data with Vol Ests'!N382)*('Data with Vol Ests'!Q$503/'Data with Vol Ests'!Q383))/'Data with Vol Ests'!N382</f>
        <v>4287.724042227731</v>
      </c>
      <c r="E382" s="4">
        <f>'Data with Vol Ests'!S$502*('Data with Vol Ests'!S382+('Data with Vol Ests'!S383-'Data with Vol Ests'!S382)*('Data with Vol Ests'!V$503/'Data with Vol Ests'!V383))/'Data with Vol Ests'!S382</f>
        <v>11927.257297352668</v>
      </c>
      <c r="G382" s="5">
        <f>$L$2*B382/Data!C$502+$M$2*C382/Data!D$502+$N$2*D382/Data!E$502+$O$2*E382/Data!F$502</f>
        <v>10002.251467171833</v>
      </c>
      <c r="I382" s="5">
        <f t="shared" si="5"/>
        <v>-2.251467171832701</v>
      </c>
    </row>
    <row r="383" spans="1:9" ht="15">
      <c r="A383">
        <f>Data!A384</f>
        <v>382</v>
      </c>
      <c r="B383" s="4">
        <f>'Data with Vol Ests'!D$502*('Data with Vol Ests'!D383+('Data with Vol Ests'!D384-'Data with Vol Ests'!D383)*('Data with Vol Ests'!G$503/'Data with Vol Ests'!G384))/'Data with Vol Ests'!D383</f>
        <v>10924.777591840666</v>
      </c>
      <c r="C383" s="4">
        <f>'Data with Vol Ests'!I$502*('Data with Vol Ests'!I383+('Data with Vol Ests'!I384-'Data with Vol Ests'!I383)*('Data with Vol Ests'!L$503/'Data with Vol Ests'!L384))/'Data with Vol Ests'!I383</f>
        <v>5160.076154758521</v>
      </c>
      <c r="D383" s="4">
        <f>'Data with Vol Ests'!N$502*('Data with Vol Ests'!N383+('Data with Vol Ests'!N384-'Data with Vol Ests'!N383)*('Data with Vol Ests'!Q$503/'Data with Vol Ests'!Q384))/'Data with Vol Ests'!N383</f>
        <v>4192.759419688691</v>
      </c>
      <c r="E383" s="4">
        <f>'Data with Vol Ests'!S$502*('Data with Vol Ests'!S383+('Data with Vol Ests'!S384-'Data with Vol Ests'!S383)*('Data with Vol Ests'!V$503/'Data with Vol Ests'!V384))/'Data with Vol Ests'!S383</f>
        <v>12180.304315829057</v>
      </c>
      <c r="G383" s="5">
        <f>$L$2*B383/Data!C$502+$M$2*C383/Data!D$502+$N$2*D383/Data!E$502+$O$2*E383/Data!F$502</f>
        <v>9964.271641793423</v>
      </c>
      <c r="I383" s="5">
        <f t="shared" si="5"/>
        <v>35.72835820657747</v>
      </c>
    </row>
    <row r="384" spans="1:9" ht="15">
      <c r="A384">
        <f>Data!A385</f>
        <v>383</v>
      </c>
      <c r="B384" s="4">
        <f>'Data with Vol Ests'!D$502*('Data with Vol Ests'!D384+('Data with Vol Ests'!D385-'Data with Vol Ests'!D384)*('Data with Vol Ests'!G$503/'Data with Vol Ests'!G385))/'Data with Vol Ests'!D384</f>
        <v>11076.36499400894</v>
      </c>
      <c r="C384" s="4">
        <f>'Data with Vol Ests'!I$502*('Data with Vol Ests'!I384+('Data with Vol Ests'!I385-'Data with Vol Ests'!I384)*('Data with Vol Ests'!L$503/'Data with Vol Ests'!L385))/'Data with Vol Ests'!I384</f>
        <v>5211.278122739022</v>
      </c>
      <c r="D384" s="4">
        <f>'Data with Vol Ests'!N$502*('Data with Vol Ests'!N384+('Data with Vol Ests'!N385-'Data with Vol Ests'!N384)*('Data with Vol Ests'!Q$503/'Data with Vol Ests'!Q385))/'Data with Vol Ests'!N384</f>
        <v>4243.4406193929935</v>
      </c>
      <c r="E384" s="4">
        <f>'Data with Vol Ests'!S$502*('Data with Vol Ests'!S384+('Data with Vol Ests'!S385-'Data with Vol Ests'!S384)*('Data with Vol Ests'!V$503/'Data with Vol Ests'!V385))/'Data with Vol Ests'!S384</f>
        <v>11769.699477661463</v>
      </c>
      <c r="G384" s="5">
        <f>$L$2*B384/Data!C$502+$M$2*C384/Data!D$502+$N$2*D384/Data!E$502+$O$2*E384/Data!F$502</f>
        <v>9992.434150648254</v>
      </c>
      <c r="I384" s="5">
        <f t="shared" si="5"/>
        <v>7.565849351745783</v>
      </c>
    </row>
    <row r="385" spans="1:9" ht="15">
      <c r="A385">
        <f>Data!A386</f>
        <v>384</v>
      </c>
      <c r="B385" s="4">
        <f>'Data with Vol Ests'!D$502*('Data with Vol Ests'!D385+('Data with Vol Ests'!D386-'Data with Vol Ests'!D385)*('Data with Vol Ests'!G$503/'Data with Vol Ests'!G386))/'Data with Vol Ests'!D385</f>
        <v>11491.160051180037</v>
      </c>
      <c r="C385" s="4">
        <f>'Data with Vol Ests'!I$502*('Data with Vol Ests'!I385+('Data with Vol Ests'!I386-'Data with Vol Ests'!I385)*('Data with Vol Ests'!L$503/'Data with Vol Ests'!L386))/'Data with Vol Ests'!I385</f>
        <v>5437.455761474595</v>
      </c>
      <c r="D385" s="4">
        <f>'Data with Vol Ests'!N$502*('Data with Vol Ests'!N385+('Data with Vol Ests'!N386-'Data with Vol Ests'!N385)*('Data with Vol Ests'!Q$503/'Data with Vol Ests'!Q386))/'Data with Vol Ests'!N385</f>
        <v>4470.593553837655</v>
      </c>
      <c r="E385" s="4">
        <f>'Data with Vol Ests'!S$502*('Data with Vol Ests'!S385+('Data with Vol Ests'!S386-'Data with Vol Ests'!S385)*('Data with Vol Ests'!V$503/'Data with Vol Ests'!V386))/'Data with Vol Ests'!S385</f>
        <v>12114.21046827235</v>
      </c>
      <c r="G385" s="5">
        <f>$L$2*B385/Data!C$502+$M$2*C385/Data!D$502+$N$2*D385/Data!E$502+$O$2*E385/Data!F$502</f>
        <v>10384.657509773973</v>
      </c>
      <c r="I385" s="5">
        <f t="shared" si="5"/>
        <v>-384.6575097739733</v>
      </c>
    </row>
    <row r="386" spans="1:9" ht="15">
      <c r="A386">
        <f>Data!A387</f>
        <v>385</v>
      </c>
      <c r="B386" s="4">
        <f>'Data with Vol Ests'!D$502*('Data with Vol Ests'!D386+('Data with Vol Ests'!D387-'Data with Vol Ests'!D386)*('Data with Vol Ests'!G$503/'Data with Vol Ests'!G387))/'Data with Vol Ests'!D386</f>
        <v>10973.201830297969</v>
      </c>
      <c r="C386" s="4">
        <f>'Data with Vol Ests'!I$502*('Data with Vol Ests'!I386+('Data with Vol Ests'!I387-'Data with Vol Ests'!I386)*('Data with Vol Ests'!L$503/'Data with Vol Ests'!L387))/'Data with Vol Ests'!I386</f>
        <v>5291.5254158490625</v>
      </c>
      <c r="D386" s="4">
        <f>'Data with Vol Ests'!N$502*('Data with Vol Ests'!N386+('Data with Vol Ests'!N387-'Data with Vol Ests'!N386)*('Data with Vol Ests'!Q$503/'Data with Vol Ests'!Q387))/'Data with Vol Ests'!N386</f>
        <v>4290.021327909651</v>
      </c>
      <c r="E386" s="4">
        <f>'Data with Vol Ests'!S$502*('Data with Vol Ests'!S386+('Data with Vol Ests'!S387-'Data with Vol Ests'!S386)*('Data with Vol Ests'!V$503/'Data with Vol Ests'!V387))/'Data with Vol Ests'!S386</f>
        <v>12451.275839828188</v>
      </c>
      <c r="G386" s="5">
        <f>$L$2*B386/Data!C$502+$M$2*C386/Data!D$502+$N$2*D386/Data!E$502+$O$2*E386/Data!F$502</f>
        <v>10125.873172376982</v>
      </c>
      <c r="I386" s="5">
        <f aca="true" t="shared" si="6" ref="I386:I449">10000-G386</f>
        <v>-125.87317237698153</v>
      </c>
    </row>
    <row r="387" spans="1:9" ht="15">
      <c r="A387">
        <f>Data!A388</f>
        <v>386</v>
      </c>
      <c r="B387" s="4">
        <f>'Data with Vol Ests'!D$502*('Data with Vol Ests'!D387+('Data with Vol Ests'!D388-'Data with Vol Ests'!D387)*('Data with Vol Ests'!G$503/'Data with Vol Ests'!G388))/'Data with Vol Ests'!D387</f>
        <v>11041.078693782423</v>
      </c>
      <c r="C387" s="4">
        <f>'Data with Vol Ests'!I$502*('Data with Vol Ests'!I387+('Data with Vol Ests'!I388-'Data with Vol Ests'!I387)*('Data with Vol Ests'!L$503/'Data with Vol Ests'!L388))/'Data with Vol Ests'!I387</f>
        <v>5159.959925254884</v>
      </c>
      <c r="D387" s="4">
        <f>'Data with Vol Ests'!N$502*('Data with Vol Ests'!N387+('Data with Vol Ests'!N388-'Data with Vol Ests'!N387)*('Data with Vol Ests'!Q$503/'Data with Vol Ests'!Q388))/'Data with Vol Ests'!N387</f>
        <v>4193.218304811376</v>
      </c>
      <c r="E387" s="4">
        <f>'Data with Vol Ests'!S$502*('Data with Vol Ests'!S387+('Data with Vol Ests'!S388-'Data with Vol Ests'!S387)*('Data with Vol Ests'!V$503/'Data with Vol Ests'!V388))/'Data with Vol Ests'!S387</f>
        <v>12156.641771108729</v>
      </c>
      <c r="G387" s="5">
        <f>$L$2*B387/Data!C$502+$M$2*C387/Data!D$502+$N$2*D387/Data!E$502+$O$2*E387/Data!F$502</f>
        <v>10002.578166643181</v>
      </c>
      <c r="I387" s="5">
        <f t="shared" si="6"/>
        <v>-2.578166643181248</v>
      </c>
    </row>
    <row r="388" spans="1:9" ht="15">
      <c r="A388">
        <f>Data!A389</f>
        <v>387</v>
      </c>
      <c r="B388" s="4">
        <f>'Data with Vol Ests'!D$502*('Data with Vol Ests'!D388+('Data with Vol Ests'!D389-'Data with Vol Ests'!D388)*('Data with Vol Ests'!G$503/'Data with Vol Ests'!G389))/'Data with Vol Ests'!D388</f>
        <v>11003.046524464276</v>
      </c>
      <c r="C388" s="4">
        <f>'Data with Vol Ests'!I$502*('Data with Vol Ests'!I388+('Data with Vol Ests'!I389-'Data with Vol Ests'!I388)*('Data with Vol Ests'!L$503/'Data with Vol Ests'!L389))/'Data with Vol Ests'!I388</f>
        <v>5283.858927932516</v>
      </c>
      <c r="D388" s="4">
        <f>'Data with Vol Ests'!N$502*('Data with Vol Ests'!N388+('Data with Vol Ests'!N389-'Data with Vol Ests'!N388)*('Data with Vol Ests'!Q$503/'Data with Vol Ests'!Q389))/'Data with Vol Ests'!N388</f>
        <v>4245.563492239107</v>
      </c>
      <c r="E388" s="4">
        <f>'Data with Vol Ests'!S$502*('Data with Vol Ests'!S388+('Data with Vol Ests'!S389-'Data with Vol Ests'!S388)*('Data with Vol Ests'!V$503/'Data with Vol Ests'!V389))/'Data with Vol Ests'!S388</f>
        <v>11933.899873712113</v>
      </c>
      <c r="G388" s="5">
        <f>$L$2*B388/Data!C$502+$M$2*C388/Data!D$502+$N$2*D388/Data!E$502+$O$2*E388/Data!F$502</f>
        <v>10035.578051807986</v>
      </c>
      <c r="I388" s="5">
        <f t="shared" si="6"/>
        <v>-35.57805180798641</v>
      </c>
    </row>
    <row r="389" spans="1:9" ht="15">
      <c r="A389">
        <f>Data!A390</f>
        <v>388</v>
      </c>
      <c r="B389" s="4">
        <f>'Data with Vol Ests'!D$502*('Data with Vol Ests'!D389+('Data with Vol Ests'!D390-'Data with Vol Ests'!D389)*('Data with Vol Ests'!G$503/'Data with Vol Ests'!G390))/'Data with Vol Ests'!D389</f>
        <v>11025.617789555074</v>
      </c>
      <c r="C389" s="4">
        <f>'Data with Vol Ests'!I$502*('Data with Vol Ests'!I389+('Data with Vol Ests'!I390-'Data with Vol Ests'!I389)*('Data with Vol Ests'!L$503/'Data with Vol Ests'!L390))/'Data with Vol Ests'!I389</f>
        <v>5303.594694281707</v>
      </c>
      <c r="D389" s="4">
        <f>'Data with Vol Ests'!N$502*('Data with Vol Ests'!N389+('Data with Vol Ests'!N390-'Data with Vol Ests'!N389)*('Data with Vol Ests'!Q$503/'Data with Vol Ests'!Q390))/'Data with Vol Ests'!N389</f>
        <v>4291.592853326764</v>
      </c>
      <c r="E389" s="4">
        <f>'Data with Vol Ests'!S$502*('Data with Vol Ests'!S389+('Data with Vol Ests'!S390-'Data with Vol Ests'!S389)*('Data with Vol Ests'!V$503/'Data with Vol Ests'!V390))/'Data with Vol Ests'!S389</f>
        <v>12128.719665102211</v>
      </c>
      <c r="G389" s="5">
        <f>$L$2*B389/Data!C$502+$M$2*C389/Data!D$502+$N$2*D389/Data!E$502+$O$2*E389/Data!F$502</f>
        <v>10098.504112836157</v>
      </c>
      <c r="I389" s="5">
        <f t="shared" si="6"/>
        <v>-98.50411283615722</v>
      </c>
    </row>
    <row r="390" spans="1:9" ht="15">
      <c r="A390">
        <f>Data!A391</f>
        <v>389</v>
      </c>
      <c r="B390" s="4">
        <f>'Data with Vol Ests'!D$502*('Data with Vol Ests'!D390+('Data with Vol Ests'!D391-'Data with Vol Ests'!D390)*('Data with Vol Ests'!G$503/'Data with Vol Ests'!G391))/'Data with Vol Ests'!D390</f>
        <v>10978.194305098978</v>
      </c>
      <c r="C390" s="4">
        <f>'Data with Vol Ests'!I$502*('Data with Vol Ests'!I390+('Data with Vol Ests'!I391-'Data with Vol Ests'!I390)*('Data with Vol Ests'!L$503/'Data with Vol Ests'!L391))/'Data with Vol Ests'!I390</f>
        <v>5158.0913817209375</v>
      </c>
      <c r="D390" s="4">
        <f>'Data with Vol Ests'!N$502*('Data with Vol Ests'!N390+('Data with Vol Ests'!N391-'Data with Vol Ests'!N390)*('Data with Vol Ests'!Q$503/'Data with Vol Ests'!Q391))/'Data with Vol Ests'!N390</f>
        <v>4178.874742483532</v>
      </c>
      <c r="E390" s="4">
        <f>'Data with Vol Ests'!S$502*('Data with Vol Ests'!S390+('Data with Vol Ests'!S391-'Data with Vol Ests'!S390)*('Data with Vol Ests'!V$503/'Data with Vol Ests'!V391))/'Data with Vol Ests'!S390</f>
        <v>11849.31196008056</v>
      </c>
      <c r="G390" s="5">
        <f>$L$2*B390/Data!C$502+$M$2*C390/Data!D$502+$N$2*D390/Data!E$502+$O$2*E390/Data!F$502</f>
        <v>9924.0910056414</v>
      </c>
      <c r="I390" s="5">
        <f t="shared" si="6"/>
        <v>75.90899435860047</v>
      </c>
    </row>
    <row r="391" spans="1:9" ht="15">
      <c r="A391">
        <f>Data!A392</f>
        <v>390</v>
      </c>
      <c r="B391" s="4">
        <f>'Data with Vol Ests'!D$502*('Data with Vol Ests'!D391+('Data with Vol Ests'!D392-'Data with Vol Ests'!D391)*('Data with Vol Ests'!G$503/'Data with Vol Ests'!G392))/'Data with Vol Ests'!D391</f>
        <v>10960.122738196595</v>
      </c>
      <c r="C391" s="4">
        <f>'Data with Vol Ests'!I$502*('Data with Vol Ests'!I391+('Data with Vol Ests'!I392-'Data with Vol Ests'!I391)*('Data with Vol Ests'!L$503/'Data with Vol Ests'!L392))/'Data with Vol Ests'!I391</f>
        <v>5186.701306369348</v>
      </c>
      <c r="D391" s="4">
        <f>'Data with Vol Ests'!N$502*('Data with Vol Ests'!N391+('Data with Vol Ests'!N392-'Data with Vol Ests'!N391)*('Data with Vol Ests'!Q$503/'Data with Vol Ests'!Q392))/'Data with Vol Ests'!N391</f>
        <v>4168.256547588954</v>
      </c>
      <c r="E391" s="4">
        <f>'Data with Vol Ests'!S$502*('Data with Vol Ests'!S391+('Data with Vol Ests'!S392-'Data with Vol Ests'!S391)*('Data with Vol Ests'!V$503/'Data with Vol Ests'!V392))/'Data with Vol Ests'!S391</f>
        <v>11893.915720576475</v>
      </c>
      <c r="G391" s="5">
        <f>$L$2*B391/Data!C$502+$M$2*C391/Data!D$502+$N$2*D391/Data!E$502+$O$2*E391/Data!F$502</f>
        <v>9938.965743921226</v>
      </c>
      <c r="I391" s="5">
        <f t="shared" si="6"/>
        <v>61.03425607877398</v>
      </c>
    </row>
    <row r="392" spans="1:9" ht="15">
      <c r="A392">
        <f>Data!A393</f>
        <v>391</v>
      </c>
      <c r="B392" s="4">
        <f>'Data with Vol Ests'!D$502*('Data with Vol Ests'!D392+('Data with Vol Ests'!D393-'Data with Vol Ests'!D392)*('Data with Vol Ests'!G$503/'Data with Vol Ests'!G393))/'Data with Vol Ests'!D392</f>
        <v>11093.269427452507</v>
      </c>
      <c r="C392" s="4">
        <f>'Data with Vol Ests'!I$502*('Data with Vol Ests'!I392+('Data with Vol Ests'!I393-'Data with Vol Ests'!I392)*('Data with Vol Ests'!L$503/'Data with Vol Ests'!L393))/'Data with Vol Ests'!I392</f>
        <v>5165.272899627722</v>
      </c>
      <c r="D392" s="4">
        <f>'Data with Vol Ests'!N$502*('Data with Vol Ests'!N392+('Data with Vol Ests'!N393-'Data with Vol Ests'!N392)*('Data with Vol Ests'!Q$503/'Data with Vol Ests'!Q393))/'Data with Vol Ests'!N392</f>
        <v>4201.8913676021675</v>
      </c>
      <c r="E392" s="4">
        <f>'Data with Vol Ests'!S$502*('Data with Vol Ests'!S392+('Data with Vol Ests'!S393-'Data with Vol Ests'!S392)*('Data with Vol Ests'!V$503/'Data with Vol Ests'!V393))/'Data with Vol Ests'!S392</f>
        <v>11866.35838763561</v>
      </c>
      <c r="G392" s="5">
        <f>$L$2*B392/Data!C$502+$M$2*C392/Data!D$502+$N$2*D392/Data!E$502+$O$2*E392/Data!F$502</f>
        <v>9978.28324366561</v>
      </c>
      <c r="I392" s="5">
        <f t="shared" si="6"/>
        <v>21.716756334390084</v>
      </c>
    </row>
    <row r="393" spans="1:9" ht="15">
      <c r="A393">
        <f>Data!A394</f>
        <v>392</v>
      </c>
      <c r="B393" s="4">
        <f>'Data with Vol Ests'!D$502*('Data with Vol Ests'!D393+('Data with Vol Ests'!D394-'Data with Vol Ests'!D393)*('Data with Vol Ests'!G$503/'Data with Vol Ests'!G394))/'Data with Vol Ests'!D393</f>
        <v>10680.142147787716</v>
      </c>
      <c r="C393" s="4">
        <f>'Data with Vol Ests'!I$502*('Data with Vol Ests'!I393+('Data with Vol Ests'!I394-'Data with Vol Ests'!I393)*('Data with Vol Ests'!L$503/'Data with Vol Ests'!L394))/'Data with Vol Ests'!I393</f>
        <v>5075.63441501542</v>
      </c>
      <c r="D393" s="4">
        <f>'Data with Vol Ests'!N$502*('Data with Vol Ests'!N393+('Data with Vol Ests'!N394-'Data with Vol Ests'!N393)*('Data with Vol Ests'!Q$503/'Data with Vol Ests'!Q394))/'Data with Vol Ests'!N393</f>
        <v>4124.978796480938</v>
      </c>
      <c r="E393" s="4">
        <f>'Data with Vol Ests'!S$502*('Data with Vol Ests'!S393+('Data with Vol Ests'!S394-'Data with Vol Ests'!S393)*('Data with Vol Ests'!V$503/'Data with Vol Ests'!V394))/'Data with Vol Ests'!S393</f>
        <v>12335.641770094622</v>
      </c>
      <c r="G393" s="5">
        <f>$L$2*B393/Data!C$502+$M$2*C393/Data!D$502+$N$2*D393/Data!E$502+$O$2*E393/Data!F$502</f>
        <v>9836.586447091775</v>
      </c>
      <c r="I393" s="5">
        <f t="shared" si="6"/>
        <v>163.41355290822503</v>
      </c>
    </row>
    <row r="394" spans="1:9" ht="15">
      <c r="A394">
        <f>Data!A395</f>
        <v>393</v>
      </c>
      <c r="B394" s="4">
        <f>'Data with Vol Ests'!D$502*('Data with Vol Ests'!D394+('Data with Vol Ests'!D395-'Data with Vol Ests'!D394)*('Data with Vol Ests'!G$503/'Data with Vol Ests'!G395))/'Data with Vol Ests'!D394</f>
        <v>10991.196537914715</v>
      </c>
      <c r="C394" s="4">
        <f>'Data with Vol Ests'!I$502*('Data with Vol Ests'!I394+('Data with Vol Ests'!I395-'Data with Vol Ests'!I394)*('Data with Vol Ests'!L$503/'Data with Vol Ests'!L395))/'Data with Vol Ests'!I394</f>
        <v>5082.9596645640595</v>
      </c>
      <c r="D394" s="4">
        <f>'Data with Vol Ests'!N$502*('Data with Vol Ests'!N394+('Data with Vol Ests'!N395-'Data with Vol Ests'!N394)*('Data with Vol Ests'!Q$503/'Data with Vol Ests'!Q395))/'Data with Vol Ests'!N394</f>
        <v>4173.5179040372195</v>
      </c>
      <c r="E394" s="4">
        <f>'Data with Vol Ests'!S$502*('Data with Vol Ests'!S394+('Data with Vol Ests'!S395-'Data with Vol Ests'!S394)*('Data with Vol Ests'!V$503/'Data with Vol Ests'!V395))/'Data with Vol Ests'!S394</f>
        <v>11671.871850001013</v>
      </c>
      <c r="G394" s="5">
        <f>$L$2*B394/Data!C$502+$M$2*C394/Data!D$502+$N$2*D394/Data!E$502+$O$2*E394/Data!F$502</f>
        <v>9854.614769167976</v>
      </c>
      <c r="I394" s="5">
        <f t="shared" si="6"/>
        <v>145.3852308320238</v>
      </c>
    </row>
    <row r="395" spans="1:9" ht="15">
      <c r="A395">
        <f>Data!A396</f>
        <v>394</v>
      </c>
      <c r="B395" s="4">
        <f>'Data with Vol Ests'!D$502*('Data with Vol Ests'!D395+('Data with Vol Ests'!D396-'Data with Vol Ests'!D395)*('Data with Vol Ests'!G$503/'Data with Vol Ests'!G396))/'Data with Vol Ests'!D395</f>
        <v>11104.49551203211</v>
      </c>
      <c r="C395" s="4">
        <f>'Data with Vol Ests'!I$502*('Data with Vol Ests'!I395+('Data with Vol Ests'!I396-'Data with Vol Ests'!I395)*('Data with Vol Ests'!L$503/'Data with Vol Ests'!L396))/'Data with Vol Ests'!I395</f>
        <v>5334.73157423685</v>
      </c>
      <c r="D395" s="4">
        <f>'Data with Vol Ests'!N$502*('Data with Vol Ests'!N395+('Data with Vol Ests'!N396-'Data with Vol Ests'!N395)*('Data with Vol Ests'!Q$503/'Data with Vol Ests'!Q396))/'Data with Vol Ests'!N395</f>
        <v>4251.6407834842075</v>
      </c>
      <c r="E395" s="4">
        <f>'Data with Vol Ests'!S$502*('Data with Vol Ests'!S395+('Data with Vol Ests'!S396-'Data with Vol Ests'!S395)*('Data with Vol Ests'!V$503/'Data with Vol Ests'!V396))/'Data with Vol Ests'!S395</f>
        <v>12066.957961095486</v>
      </c>
      <c r="G395" s="5">
        <f>$L$2*B395/Data!C$502+$M$2*C395/Data!D$502+$N$2*D395/Data!E$502+$O$2*E395/Data!F$502</f>
        <v>10125.36338738994</v>
      </c>
      <c r="I395" s="5">
        <f t="shared" si="6"/>
        <v>-125.36338738993982</v>
      </c>
    </row>
    <row r="396" spans="1:9" ht="15">
      <c r="A396">
        <f>Data!A397</f>
        <v>395</v>
      </c>
      <c r="B396" s="4">
        <f>'Data with Vol Ests'!D$502*('Data with Vol Ests'!D396+('Data with Vol Ests'!D397-'Data with Vol Ests'!D396)*('Data with Vol Ests'!G$503/'Data with Vol Ests'!G397))/'Data with Vol Ests'!D396</f>
        <v>11380.404029365092</v>
      </c>
      <c r="C396" s="4">
        <f>'Data with Vol Ests'!I$502*('Data with Vol Ests'!I396+('Data with Vol Ests'!I397-'Data with Vol Ests'!I396)*('Data with Vol Ests'!L$503/'Data with Vol Ests'!L397))/'Data with Vol Ests'!I396</f>
        <v>5450.055558498746</v>
      </c>
      <c r="D396" s="4">
        <f>'Data with Vol Ests'!N$502*('Data with Vol Ests'!N396+('Data with Vol Ests'!N397-'Data with Vol Ests'!N396)*('Data with Vol Ests'!Q$503/'Data with Vol Ests'!Q397))/'Data with Vol Ests'!N396</f>
        <v>4360.563627992076</v>
      </c>
      <c r="E396" s="4">
        <f>'Data with Vol Ests'!S$502*('Data with Vol Ests'!S396+('Data with Vol Ests'!S397-'Data with Vol Ests'!S396)*('Data with Vol Ests'!V$503/'Data with Vol Ests'!V397))/'Data with Vol Ests'!S396</f>
        <v>12138.199395753272</v>
      </c>
      <c r="G396" s="5">
        <f>$L$2*B396/Data!C$502+$M$2*C396/Data!D$502+$N$2*D396/Data!E$502+$O$2*E396/Data!F$502</f>
        <v>10329.70105644842</v>
      </c>
      <c r="I396" s="5">
        <f t="shared" si="6"/>
        <v>-329.7010564484208</v>
      </c>
    </row>
    <row r="397" spans="1:9" ht="15">
      <c r="A397">
        <f>Data!A398</f>
        <v>396</v>
      </c>
      <c r="B397" s="4">
        <f>'Data with Vol Ests'!D$502*('Data with Vol Ests'!D397+('Data with Vol Ests'!D398-'Data with Vol Ests'!D397)*('Data with Vol Ests'!G$503/'Data with Vol Ests'!G398))/'Data with Vol Ests'!D397</f>
        <v>11023.670710910385</v>
      </c>
      <c r="C397" s="4">
        <f>'Data with Vol Ests'!I$502*('Data with Vol Ests'!I397+('Data with Vol Ests'!I398-'Data with Vol Ests'!I397)*('Data with Vol Ests'!L$503/'Data with Vol Ests'!L398))/'Data with Vol Ests'!I397</f>
        <v>5085.775758248297</v>
      </c>
      <c r="D397" s="4">
        <f>'Data with Vol Ests'!N$502*('Data with Vol Ests'!N397+('Data with Vol Ests'!N398-'Data with Vol Ests'!N397)*('Data with Vol Ests'!Q$503/'Data with Vol Ests'!Q398))/'Data with Vol Ests'!N397</f>
        <v>4239.222087420166</v>
      </c>
      <c r="E397" s="4">
        <f>'Data with Vol Ests'!S$502*('Data with Vol Ests'!S397+('Data with Vol Ests'!S398-'Data with Vol Ests'!S397)*('Data with Vol Ests'!V$503/'Data with Vol Ests'!V398))/'Data with Vol Ests'!S397</f>
        <v>12222.04296019689</v>
      </c>
      <c r="G397" s="5">
        <f>$L$2*B397/Data!C$502+$M$2*C397/Data!D$502+$N$2*D397/Data!E$502+$O$2*E397/Data!F$502</f>
        <v>9975.215473398122</v>
      </c>
      <c r="I397" s="5">
        <f t="shared" si="6"/>
        <v>24.784526601877587</v>
      </c>
    </row>
    <row r="398" spans="1:9" ht="15">
      <c r="A398">
        <f>Data!A399</f>
        <v>397</v>
      </c>
      <c r="B398" s="4">
        <f>'Data with Vol Ests'!D$502*('Data with Vol Ests'!D398+('Data with Vol Ests'!D399-'Data with Vol Ests'!D398)*('Data with Vol Ests'!G$503/'Data with Vol Ests'!G399))/'Data with Vol Ests'!D398</f>
        <v>11333.69061125522</v>
      </c>
      <c r="C398" s="4">
        <f>'Data with Vol Ests'!I$502*('Data with Vol Ests'!I398+('Data with Vol Ests'!I399-'Data with Vol Ests'!I398)*('Data with Vol Ests'!L$503/'Data with Vol Ests'!L399))/'Data with Vol Ests'!I398</f>
        <v>5328.9525562410845</v>
      </c>
      <c r="D398" s="4">
        <f>'Data with Vol Ests'!N$502*('Data with Vol Ests'!N398+('Data with Vol Ests'!N399-'Data with Vol Ests'!N398)*('Data with Vol Ests'!Q$503/'Data with Vol Ests'!Q399))/'Data with Vol Ests'!N398</f>
        <v>4407.521532531619</v>
      </c>
      <c r="E398" s="4">
        <f>'Data with Vol Ests'!S$502*('Data with Vol Ests'!S398+('Data with Vol Ests'!S399-'Data with Vol Ests'!S398)*('Data with Vol Ests'!V$503/'Data with Vol Ests'!V399))/'Data with Vol Ests'!S398</f>
        <v>12072.458728659785</v>
      </c>
      <c r="G398" s="5">
        <f>$L$2*B398/Data!C$502+$M$2*C398/Data!D$502+$N$2*D398/Data!E$502+$O$2*E398/Data!F$502</f>
        <v>10242.999627717265</v>
      </c>
      <c r="I398" s="5">
        <f t="shared" si="6"/>
        <v>-242.99962771726496</v>
      </c>
    </row>
    <row r="399" spans="1:9" ht="15">
      <c r="A399">
        <f>Data!A400</f>
        <v>398</v>
      </c>
      <c r="B399" s="4">
        <f>'Data with Vol Ests'!D$502*('Data with Vol Ests'!D399+('Data with Vol Ests'!D400-'Data with Vol Ests'!D399)*('Data with Vol Ests'!G$503/'Data with Vol Ests'!G400))/'Data with Vol Ests'!D399</f>
        <v>10990.1395259329</v>
      </c>
      <c r="C399" s="4">
        <f>'Data with Vol Ests'!I$502*('Data with Vol Ests'!I399+('Data with Vol Ests'!I400-'Data with Vol Ests'!I399)*('Data with Vol Ests'!L$503/'Data with Vol Ests'!L400))/'Data with Vol Ests'!I399</f>
        <v>5190.959427191615</v>
      </c>
      <c r="D399" s="4">
        <f>'Data with Vol Ests'!N$502*('Data with Vol Ests'!N399+('Data with Vol Ests'!N400-'Data with Vol Ests'!N399)*('Data with Vol Ests'!Q$503/'Data with Vol Ests'!Q400))/'Data with Vol Ests'!N399</f>
        <v>4138.244265164278</v>
      </c>
      <c r="E399" s="4">
        <f>'Data with Vol Ests'!S$502*('Data with Vol Ests'!S399+('Data with Vol Ests'!S400-'Data with Vol Ests'!S399)*('Data with Vol Ests'!V$503/'Data with Vol Ests'!V400))/'Data with Vol Ests'!S399</f>
        <v>12196.480486759723</v>
      </c>
      <c r="G399" s="5">
        <f>$L$2*B399/Data!C$502+$M$2*C399/Data!D$502+$N$2*D399/Data!E$502+$O$2*E399/Data!F$502</f>
        <v>9995.61669766866</v>
      </c>
      <c r="I399" s="5">
        <f t="shared" si="6"/>
        <v>4.383302331340019</v>
      </c>
    </row>
    <row r="400" spans="1:9" ht="15">
      <c r="A400">
        <f>Data!A401</f>
        <v>399</v>
      </c>
      <c r="B400" s="4">
        <f>'Data with Vol Ests'!D$502*('Data with Vol Ests'!D400+('Data with Vol Ests'!D401-'Data with Vol Ests'!D400)*('Data with Vol Ests'!G$503/'Data with Vol Ests'!G401))/'Data with Vol Ests'!D400</f>
        <v>10880.126110008636</v>
      </c>
      <c r="C400" s="4">
        <f>'Data with Vol Ests'!I$502*('Data with Vol Ests'!I400+('Data with Vol Ests'!I401-'Data with Vol Ests'!I400)*('Data with Vol Ests'!L$503/'Data with Vol Ests'!L401))/'Data with Vol Ests'!I400</f>
        <v>5164.406806500859</v>
      </c>
      <c r="D400" s="4">
        <f>'Data with Vol Ests'!N$502*('Data with Vol Ests'!N400+('Data with Vol Ests'!N401-'Data with Vol Ests'!N400)*('Data with Vol Ests'!Q$503/'Data with Vol Ests'!Q401))/'Data with Vol Ests'!N400</f>
        <v>4160.055197428792</v>
      </c>
      <c r="E400" s="4">
        <f>'Data with Vol Ests'!S$502*('Data with Vol Ests'!S400+('Data with Vol Ests'!S401-'Data with Vol Ests'!S400)*('Data with Vol Ests'!V$503/'Data with Vol Ests'!V401))/'Data with Vol Ests'!S400</f>
        <v>11878.777703809135</v>
      </c>
      <c r="G400" s="5">
        <f>$L$2*B400/Data!C$502+$M$2*C400/Data!D$502+$N$2*D400/Data!E$502+$O$2*E400/Data!F$502</f>
        <v>9892.602698630022</v>
      </c>
      <c r="I400" s="5">
        <f t="shared" si="6"/>
        <v>107.39730136997787</v>
      </c>
    </row>
    <row r="401" spans="1:9" ht="15">
      <c r="A401">
        <f>Data!A402</f>
        <v>400</v>
      </c>
      <c r="B401" s="4">
        <f>'Data with Vol Ests'!D$502*('Data with Vol Ests'!D401+('Data with Vol Ests'!D402-'Data with Vol Ests'!D401)*('Data with Vol Ests'!G$503/'Data with Vol Ests'!G402))/'Data with Vol Ests'!D401</f>
        <v>11081.95593290084</v>
      </c>
      <c r="C401" s="4">
        <f>'Data with Vol Ests'!I$502*('Data with Vol Ests'!I401+('Data with Vol Ests'!I402-'Data with Vol Ests'!I401)*('Data with Vol Ests'!L$503/'Data with Vol Ests'!L402))/'Data with Vol Ests'!I401</f>
        <v>5286.973437158649</v>
      </c>
      <c r="D401" s="4">
        <f>'Data with Vol Ests'!N$502*('Data with Vol Ests'!N401+('Data with Vol Ests'!N402-'Data with Vol Ests'!N401)*('Data with Vol Ests'!Q$503/'Data with Vol Ests'!Q402))/'Data with Vol Ests'!N401</f>
        <v>4358.135765600186</v>
      </c>
      <c r="E401" s="4">
        <f>'Data with Vol Ests'!S$502*('Data with Vol Ests'!S401+('Data with Vol Ests'!S402-'Data with Vol Ests'!S401)*('Data with Vol Ests'!V$503/'Data with Vol Ests'!V402))/'Data with Vol Ests'!S401</f>
        <v>12034.35170288244</v>
      </c>
      <c r="G401" s="5">
        <f>$L$2*B401/Data!C$502+$M$2*C401/Data!D$502+$N$2*D401/Data!E$502+$O$2*E401/Data!F$502</f>
        <v>10109.378603137142</v>
      </c>
      <c r="I401" s="5">
        <f t="shared" si="6"/>
        <v>-109.37860313714191</v>
      </c>
    </row>
    <row r="402" spans="1:9" ht="15">
      <c r="A402">
        <f>Data!A403</f>
        <v>401</v>
      </c>
      <c r="B402" s="4">
        <f>'Data with Vol Ests'!D$502*('Data with Vol Ests'!D402+('Data with Vol Ests'!D403-'Data with Vol Ests'!D402)*('Data with Vol Ests'!G$503/'Data with Vol Ests'!G403))/'Data with Vol Ests'!D402</f>
        <v>11144.601327907823</v>
      </c>
      <c r="C402" s="4">
        <f>'Data with Vol Ests'!I$502*('Data with Vol Ests'!I402+('Data with Vol Ests'!I403-'Data with Vol Ests'!I402)*('Data with Vol Ests'!L$503/'Data with Vol Ests'!L403))/'Data with Vol Ests'!I402</f>
        <v>5135.730946789683</v>
      </c>
      <c r="D402" s="4">
        <f>'Data with Vol Ests'!N$502*('Data with Vol Ests'!N402+('Data with Vol Ests'!N403-'Data with Vol Ests'!N402)*('Data with Vol Ests'!Q$503/'Data with Vol Ests'!Q403))/'Data with Vol Ests'!N402</f>
        <v>4199.742257599477</v>
      </c>
      <c r="E402" s="4">
        <f>'Data with Vol Ests'!S$502*('Data with Vol Ests'!S402+('Data with Vol Ests'!S403-'Data with Vol Ests'!S402)*('Data with Vol Ests'!V$503/'Data with Vol Ests'!V403))/'Data with Vol Ests'!S402</f>
        <v>11971.566259978785</v>
      </c>
      <c r="G402" s="5">
        <f>$L$2*B402/Data!C$502+$M$2*C402/Data!D$502+$N$2*D402/Data!E$502+$O$2*E402/Data!F$502</f>
        <v>9996.875418886168</v>
      </c>
      <c r="I402" s="5">
        <f t="shared" si="6"/>
        <v>3.1245811138323916</v>
      </c>
    </row>
    <row r="403" spans="1:9" ht="15">
      <c r="A403">
        <f>Data!A404</f>
        <v>402</v>
      </c>
      <c r="B403" s="4">
        <f>'Data with Vol Ests'!D$502*('Data with Vol Ests'!D403+('Data with Vol Ests'!D404-'Data with Vol Ests'!D403)*('Data with Vol Ests'!G$503/'Data with Vol Ests'!G404))/'Data with Vol Ests'!D403</f>
        <v>11084.390024814364</v>
      </c>
      <c r="C403" s="4">
        <f>'Data with Vol Ests'!I$502*('Data with Vol Ests'!I403+('Data with Vol Ests'!I404-'Data with Vol Ests'!I403)*('Data with Vol Ests'!L$503/'Data with Vol Ests'!L404))/'Data with Vol Ests'!I403</f>
        <v>5275.206480518209</v>
      </c>
      <c r="D403" s="4">
        <f>'Data with Vol Ests'!N$502*('Data with Vol Ests'!N403+('Data with Vol Ests'!N404-'Data with Vol Ests'!N403)*('Data with Vol Ests'!Q$503/'Data with Vol Ests'!Q404))/'Data with Vol Ests'!N403</f>
        <v>4316.920071612314</v>
      </c>
      <c r="E403" s="4">
        <f>'Data with Vol Ests'!S$502*('Data with Vol Ests'!S403+('Data with Vol Ests'!S404-'Data with Vol Ests'!S403)*('Data with Vol Ests'!V$503/'Data with Vol Ests'!V404))/'Data with Vol Ests'!S403</f>
        <v>12311.01613841284</v>
      </c>
      <c r="G403" s="5">
        <f>$L$2*B403/Data!C$502+$M$2*C403/Data!D$502+$N$2*D403/Data!E$502+$O$2*E403/Data!F$502</f>
        <v>10139.804052826748</v>
      </c>
      <c r="I403" s="5">
        <f t="shared" si="6"/>
        <v>-139.80405282674838</v>
      </c>
    </row>
    <row r="404" spans="1:9" ht="15">
      <c r="A404">
        <f>Data!A405</f>
        <v>403</v>
      </c>
      <c r="B404" s="4">
        <f>'Data with Vol Ests'!D$502*('Data with Vol Ests'!D404+('Data with Vol Ests'!D405-'Data with Vol Ests'!D404)*('Data with Vol Ests'!G$503/'Data with Vol Ests'!G405))/'Data with Vol Ests'!D404</f>
        <v>10992.094766937378</v>
      </c>
      <c r="C404" s="4">
        <f>'Data with Vol Ests'!I$502*('Data with Vol Ests'!I404+('Data with Vol Ests'!I405-'Data with Vol Ests'!I404)*('Data with Vol Ests'!L$503/'Data with Vol Ests'!L405))/'Data with Vol Ests'!I404</f>
        <v>5195.047373714544</v>
      </c>
      <c r="D404" s="4">
        <f>'Data with Vol Ests'!N$502*('Data with Vol Ests'!N404+('Data with Vol Ests'!N405-'Data with Vol Ests'!N404)*('Data with Vol Ests'!Q$503/'Data with Vol Ests'!Q405))/'Data with Vol Ests'!N404</f>
        <v>4291.097025031134</v>
      </c>
      <c r="E404" s="4">
        <f>'Data with Vol Ests'!S$502*('Data with Vol Ests'!S404+('Data with Vol Ests'!S405-'Data with Vol Ests'!S404)*('Data with Vol Ests'!V$503/'Data with Vol Ests'!V405))/'Data with Vol Ests'!S404</f>
        <v>12034.519021842367</v>
      </c>
      <c r="G404" s="5">
        <f>$L$2*B404/Data!C$502+$M$2*C404/Data!D$502+$N$2*D404/Data!E$502+$O$2*E404/Data!F$502</f>
        <v>10007.869842854401</v>
      </c>
      <c r="I404" s="5">
        <f t="shared" si="6"/>
        <v>-7.869842854401213</v>
      </c>
    </row>
    <row r="405" spans="1:9" ht="15">
      <c r="A405">
        <f>Data!A406</f>
        <v>404</v>
      </c>
      <c r="B405" s="4">
        <f>'Data with Vol Ests'!D$502*('Data with Vol Ests'!D405+('Data with Vol Ests'!D406-'Data with Vol Ests'!D405)*('Data with Vol Ests'!G$503/'Data with Vol Ests'!G406))/'Data with Vol Ests'!D405</f>
        <v>10942.641009802359</v>
      </c>
      <c r="C405" s="4">
        <f>'Data with Vol Ests'!I$502*('Data with Vol Ests'!I405+('Data with Vol Ests'!I406-'Data with Vol Ests'!I405)*('Data with Vol Ests'!L$503/'Data with Vol Ests'!L406))/'Data with Vol Ests'!I405</f>
        <v>5190.755668268972</v>
      </c>
      <c r="D405" s="4">
        <f>'Data with Vol Ests'!N$502*('Data with Vol Ests'!N405+('Data with Vol Ests'!N406-'Data with Vol Ests'!N405)*('Data with Vol Ests'!Q$503/'Data with Vol Ests'!Q406))/'Data with Vol Ests'!N405</f>
        <v>4196.159220462589</v>
      </c>
      <c r="E405" s="4">
        <f>'Data with Vol Ests'!S$502*('Data with Vol Ests'!S405+('Data with Vol Ests'!S406-'Data with Vol Ests'!S405)*('Data with Vol Ests'!V$503/'Data with Vol Ests'!V406))/'Data with Vol Ests'!S405</f>
        <v>11965.17779369211</v>
      </c>
      <c r="G405" s="5">
        <f>$L$2*B405/Data!C$502+$M$2*C405/Data!D$502+$N$2*D405/Data!E$502+$O$2*E405/Data!F$502</f>
        <v>9953.433787616312</v>
      </c>
      <c r="I405" s="5">
        <f t="shared" si="6"/>
        <v>46.56621238368825</v>
      </c>
    </row>
    <row r="406" spans="1:9" ht="15">
      <c r="A406">
        <f>Data!A407</f>
        <v>405</v>
      </c>
      <c r="B406" s="4">
        <f>'Data with Vol Ests'!D$502*('Data with Vol Ests'!D406+('Data with Vol Ests'!D407-'Data with Vol Ests'!D406)*('Data with Vol Ests'!G$503/'Data with Vol Ests'!G407))/'Data with Vol Ests'!D406</f>
        <v>11400.065799715936</v>
      </c>
      <c r="C406" s="4">
        <f>'Data with Vol Ests'!I$502*('Data with Vol Ests'!I406+('Data with Vol Ests'!I407-'Data with Vol Ests'!I406)*('Data with Vol Ests'!L$503/'Data with Vol Ests'!L407))/'Data with Vol Ests'!I406</f>
        <v>5463.468969160721</v>
      </c>
      <c r="D406" s="4">
        <f>'Data with Vol Ests'!N$502*('Data with Vol Ests'!N406+('Data with Vol Ests'!N407-'Data with Vol Ests'!N406)*('Data with Vol Ests'!Q$503/'Data with Vol Ests'!Q407))/'Data with Vol Ests'!N406</f>
        <v>4369.704757767402</v>
      </c>
      <c r="E406" s="4">
        <f>'Data with Vol Ests'!S$502*('Data with Vol Ests'!S406+('Data with Vol Ests'!S407-'Data with Vol Ests'!S406)*('Data with Vol Ests'!V$503/'Data with Vol Ests'!V407))/'Data with Vol Ests'!S406</f>
        <v>12198.472332374306</v>
      </c>
      <c r="G406" s="5">
        <f>$L$2*B406/Data!C$502+$M$2*C406/Data!D$502+$N$2*D406/Data!E$502+$O$2*E406/Data!F$502</f>
        <v>10356.7821351172</v>
      </c>
      <c r="I406" s="5">
        <f t="shared" si="6"/>
        <v>-356.7821351172006</v>
      </c>
    </row>
    <row r="407" spans="1:9" ht="15">
      <c r="A407">
        <f>Data!A408</f>
        <v>406</v>
      </c>
      <c r="B407" s="4">
        <f>'Data with Vol Ests'!D$502*('Data with Vol Ests'!D407+('Data with Vol Ests'!D408-'Data with Vol Ests'!D407)*('Data with Vol Ests'!G$503/'Data with Vol Ests'!G408))/'Data with Vol Ests'!D407</f>
        <v>10657.464522067628</v>
      </c>
      <c r="C407" s="4">
        <f>'Data with Vol Ests'!I$502*('Data with Vol Ests'!I407+('Data with Vol Ests'!I408-'Data with Vol Ests'!I407)*('Data with Vol Ests'!L$503/'Data with Vol Ests'!L408))/'Data with Vol Ests'!I407</f>
        <v>5284.517917322229</v>
      </c>
      <c r="D407" s="4">
        <f>'Data with Vol Ests'!N$502*('Data with Vol Ests'!N407+('Data with Vol Ests'!N408-'Data with Vol Ests'!N407)*('Data with Vol Ests'!Q$503/'Data with Vol Ests'!Q408))/'Data with Vol Ests'!N407</f>
        <v>4237.497442651348</v>
      </c>
      <c r="E407" s="4">
        <f>'Data with Vol Ests'!S$502*('Data with Vol Ests'!S407+('Data with Vol Ests'!S408-'Data with Vol Ests'!S407)*('Data with Vol Ests'!V$503/'Data with Vol Ests'!V408))/'Data with Vol Ests'!S407</f>
        <v>12057.628777879407</v>
      </c>
      <c r="G407" s="5">
        <f>$L$2*B407/Data!C$502+$M$2*C407/Data!D$502+$N$2*D407/Data!E$502+$O$2*E407/Data!F$502</f>
        <v>9929.245750155038</v>
      </c>
      <c r="I407" s="5">
        <f t="shared" si="6"/>
        <v>70.75424984496203</v>
      </c>
    </row>
    <row r="408" spans="1:9" ht="15">
      <c r="A408">
        <f>Data!A409</f>
        <v>407</v>
      </c>
      <c r="B408" s="4">
        <f>'Data with Vol Ests'!D$502*('Data with Vol Ests'!D408+('Data with Vol Ests'!D409-'Data with Vol Ests'!D408)*('Data with Vol Ests'!G$503/'Data with Vol Ests'!G409))/'Data with Vol Ests'!D408</f>
        <v>11099.043391363022</v>
      </c>
      <c r="C408" s="4">
        <f>'Data with Vol Ests'!I$502*('Data with Vol Ests'!I408+('Data with Vol Ests'!I409-'Data with Vol Ests'!I408)*('Data with Vol Ests'!L$503/'Data with Vol Ests'!L409))/'Data with Vol Ests'!I408</f>
        <v>5216.104637936233</v>
      </c>
      <c r="D408" s="4">
        <f>'Data with Vol Ests'!N$502*('Data with Vol Ests'!N408+('Data with Vol Ests'!N409-'Data with Vol Ests'!N408)*('Data with Vol Ests'!Q$503/'Data with Vol Ests'!Q409))/'Data with Vol Ests'!N408</f>
        <v>4188.024459135791</v>
      </c>
      <c r="E408" s="4">
        <f>'Data with Vol Ests'!S$502*('Data with Vol Ests'!S408+('Data with Vol Ests'!S409-'Data with Vol Ests'!S408)*('Data with Vol Ests'!V$503/'Data with Vol Ests'!V409))/'Data with Vol Ests'!S408</f>
        <v>11849.67275397287</v>
      </c>
      <c r="G408" s="5">
        <f>$L$2*B408/Data!C$502+$M$2*C408/Data!D$502+$N$2*D408/Data!E$502+$O$2*E408/Data!F$502</f>
        <v>10003.661466594554</v>
      </c>
      <c r="I408" s="5">
        <f t="shared" si="6"/>
        <v>-3.6614665945544402</v>
      </c>
    </row>
    <row r="409" spans="1:9" ht="15">
      <c r="A409">
        <f>Data!A410</f>
        <v>408</v>
      </c>
      <c r="B409" s="4">
        <f>'Data with Vol Ests'!D$502*('Data with Vol Ests'!D409+('Data with Vol Ests'!D410-'Data with Vol Ests'!D409)*('Data with Vol Ests'!G$503/'Data with Vol Ests'!G410))/'Data with Vol Ests'!D409</f>
        <v>10840.298298310308</v>
      </c>
      <c r="C409" s="4">
        <f>'Data with Vol Ests'!I$502*('Data with Vol Ests'!I409+('Data with Vol Ests'!I410-'Data with Vol Ests'!I409)*('Data with Vol Ests'!L$503/'Data with Vol Ests'!L410))/'Data with Vol Ests'!I409</f>
        <v>5064.365253552509</v>
      </c>
      <c r="D409" s="4">
        <f>'Data with Vol Ests'!N$502*('Data with Vol Ests'!N409+('Data with Vol Ests'!N410-'Data with Vol Ests'!N409)*('Data with Vol Ests'!Q$503/'Data with Vol Ests'!Q410))/'Data with Vol Ests'!N409</f>
        <v>4033.9788958360073</v>
      </c>
      <c r="E409" s="4">
        <f>'Data with Vol Ests'!S$502*('Data with Vol Ests'!S409+('Data with Vol Ests'!S410-'Data with Vol Ests'!S409)*('Data with Vol Ests'!V$503/'Data with Vol Ests'!V410))/'Data with Vol Ests'!S409</f>
        <v>11714.553457337524</v>
      </c>
      <c r="G409" s="5">
        <f>$L$2*B409/Data!C$502+$M$2*C409/Data!D$502+$N$2*D409/Data!E$502+$O$2*E409/Data!F$502</f>
        <v>9763.215658848178</v>
      </c>
      <c r="I409" s="5">
        <f t="shared" si="6"/>
        <v>236.78434115182245</v>
      </c>
    </row>
    <row r="410" spans="1:9" ht="15">
      <c r="A410">
        <f>Data!A411</f>
        <v>409</v>
      </c>
      <c r="B410" s="4">
        <f>'Data with Vol Ests'!D$502*('Data with Vol Ests'!D410+('Data with Vol Ests'!D411-'Data with Vol Ests'!D410)*('Data with Vol Ests'!G$503/'Data with Vol Ests'!G411))/'Data with Vol Ests'!D410</f>
        <v>11222.235230857365</v>
      </c>
      <c r="C410" s="4">
        <f>'Data with Vol Ests'!I$502*('Data with Vol Ests'!I410+('Data with Vol Ests'!I411-'Data with Vol Ests'!I410)*('Data with Vol Ests'!L$503/'Data with Vol Ests'!L411))/'Data with Vol Ests'!I410</f>
        <v>5229.495452014467</v>
      </c>
      <c r="D410" s="4">
        <f>'Data with Vol Ests'!N$502*('Data with Vol Ests'!N410+('Data with Vol Ests'!N411-'Data with Vol Ests'!N410)*('Data with Vol Ests'!Q$503/'Data with Vol Ests'!Q411))/'Data with Vol Ests'!N410</f>
        <v>4257.9501407960815</v>
      </c>
      <c r="E410" s="4">
        <f>'Data with Vol Ests'!S$502*('Data with Vol Ests'!S410+('Data with Vol Ests'!S411-'Data with Vol Ests'!S410)*('Data with Vol Ests'!V$503/'Data with Vol Ests'!V411))/'Data with Vol Ests'!S410</f>
        <v>12096.41638854623</v>
      </c>
      <c r="G410" s="5">
        <f>$L$2*B410/Data!C$502+$M$2*C410/Data!D$502+$N$2*D410/Data!E$502+$O$2*E410/Data!F$502</f>
        <v>10113.74371273519</v>
      </c>
      <c r="I410" s="5">
        <f t="shared" si="6"/>
        <v>-113.74371273518955</v>
      </c>
    </row>
    <row r="411" spans="1:9" ht="15">
      <c r="A411">
        <f>Data!A412</f>
        <v>410</v>
      </c>
      <c r="B411" s="4">
        <f>'Data with Vol Ests'!D$502*('Data with Vol Ests'!D411+('Data with Vol Ests'!D412-'Data with Vol Ests'!D411)*('Data with Vol Ests'!G$503/'Data with Vol Ests'!G412))/'Data with Vol Ests'!D411</f>
        <v>10954.642837887402</v>
      </c>
      <c r="C411" s="4">
        <f>'Data with Vol Ests'!I$502*('Data with Vol Ests'!I411+('Data with Vol Ests'!I412-'Data with Vol Ests'!I411)*('Data with Vol Ests'!L$503/'Data with Vol Ests'!L412))/'Data with Vol Ests'!I411</f>
        <v>5178.733658301546</v>
      </c>
      <c r="D411" s="4">
        <f>'Data with Vol Ests'!N$502*('Data with Vol Ests'!N411+('Data with Vol Ests'!N412-'Data with Vol Ests'!N411)*('Data with Vol Ests'!Q$503/'Data with Vol Ests'!Q412))/'Data with Vol Ests'!N411</f>
        <v>4272.670603577476</v>
      </c>
      <c r="E411" s="4">
        <f>'Data with Vol Ests'!S$502*('Data with Vol Ests'!S411+('Data with Vol Ests'!S412-'Data with Vol Ests'!S411)*('Data with Vol Ests'!V$503/'Data with Vol Ests'!V412))/'Data with Vol Ests'!S411</f>
        <v>12225.720101305069</v>
      </c>
      <c r="G411" s="5">
        <f>$L$2*B411/Data!C$502+$M$2*C411/Data!D$502+$N$2*D411/Data!E$502+$O$2*E411/Data!F$502</f>
        <v>10012.351124596311</v>
      </c>
      <c r="I411" s="5">
        <f t="shared" si="6"/>
        <v>-12.35112459631091</v>
      </c>
    </row>
    <row r="412" spans="1:9" ht="15">
      <c r="A412">
        <f>Data!A413</f>
        <v>411</v>
      </c>
      <c r="B412" s="4">
        <f>'Data with Vol Ests'!D$502*('Data with Vol Ests'!D412+('Data with Vol Ests'!D413-'Data with Vol Ests'!D412)*('Data with Vol Ests'!G$503/'Data with Vol Ests'!G413))/'Data with Vol Ests'!D412</f>
        <v>11127.087164201737</v>
      </c>
      <c r="C412" s="4">
        <f>'Data with Vol Ests'!I$502*('Data with Vol Ests'!I412+('Data with Vol Ests'!I413-'Data with Vol Ests'!I412)*('Data with Vol Ests'!L$503/'Data with Vol Ests'!L413))/'Data with Vol Ests'!I412</f>
        <v>5205.8871947895495</v>
      </c>
      <c r="D412" s="4">
        <f>'Data with Vol Ests'!N$502*('Data with Vol Ests'!N412+('Data with Vol Ests'!N413-'Data with Vol Ests'!N412)*('Data with Vol Ests'!Q$503/'Data with Vol Ests'!Q413))/'Data with Vol Ests'!N412</f>
        <v>4344.915318021142</v>
      </c>
      <c r="E412" s="4">
        <f>'Data with Vol Ests'!S$502*('Data with Vol Ests'!S412+('Data with Vol Ests'!S413-'Data with Vol Ests'!S412)*('Data with Vol Ests'!V$503/'Data with Vol Ests'!V413))/'Data with Vol Ests'!S412</f>
        <v>12176.551665564775</v>
      </c>
      <c r="G412" s="5">
        <f>$L$2*B412/Data!C$502+$M$2*C412/Data!D$502+$N$2*D412/Data!E$502+$O$2*E412/Data!F$502</f>
        <v>10099.50892879735</v>
      </c>
      <c r="I412" s="5">
        <f t="shared" si="6"/>
        <v>-99.50892879734965</v>
      </c>
    </row>
    <row r="413" spans="1:9" ht="15">
      <c r="A413">
        <f>Data!A414</f>
        <v>412</v>
      </c>
      <c r="B413" s="4">
        <f>'Data with Vol Ests'!D$502*('Data with Vol Ests'!D413+('Data with Vol Ests'!D414-'Data with Vol Ests'!D413)*('Data with Vol Ests'!G$503/'Data with Vol Ests'!G414))/'Data with Vol Ests'!D413</f>
        <v>11174.626366217697</v>
      </c>
      <c r="C413" s="4">
        <f>'Data with Vol Ests'!I$502*('Data with Vol Ests'!I413+('Data with Vol Ests'!I414-'Data with Vol Ests'!I413)*('Data with Vol Ests'!L$503/'Data with Vol Ests'!L414))/'Data with Vol Ests'!I413</f>
        <v>5276.977371722135</v>
      </c>
      <c r="D413" s="4">
        <f>'Data with Vol Ests'!N$502*('Data with Vol Ests'!N413+('Data with Vol Ests'!N414-'Data with Vol Ests'!N413)*('Data with Vol Ests'!Q$503/'Data with Vol Ests'!Q414))/'Data with Vol Ests'!N413</f>
        <v>4231.513467140424</v>
      </c>
      <c r="E413" s="4">
        <f>'Data with Vol Ests'!S$502*('Data with Vol Ests'!S413+('Data with Vol Ests'!S414-'Data with Vol Ests'!S413)*('Data with Vol Ests'!V$503/'Data with Vol Ests'!V414))/'Data with Vol Ests'!S413</f>
        <v>12144.411451626076</v>
      </c>
      <c r="G413" s="5">
        <f>$L$2*B413/Data!C$502+$M$2*C413/Data!D$502+$N$2*D413/Data!E$502+$O$2*E413/Data!F$502</f>
        <v>10125.615581372842</v>
      </c>
      <c r="I413" s="5">
        <f t="shared" si="6"/>
        <v>-125.61558137284192</v>
      </c>
    </row>
    <row r="414" spans="1:9" ht="15">
      <c r="A414">
        <f>Data!A415</f>
        <v>413</v>
      </c>
      <c r="B414" s="4">
        <f>'Data with Vol Ests'!D$502*('Data with Vol Ests'!D414+('Data with Vol Ests'!D415-'Data with Vol Ests'!D414)*('Data with Vol Ests'!G$503/'Data with Vol Ests'!G415))/'Data with Vol Ests'!D414</f>
        <v>11012.471567969853</v>
      </c>
      <c r="C414" s="4">
        <f>'Data with Vol Ests'!I$502*('Data with Vol Ests'!I414+('Data with Vol Ests'!I415-'Data with Vol Ests'!I414)*('Data with Vol Ests'!L$503/'Data with Vol Ests'!L415))/'Data with Vol Ests'!I414</f>
        <v>5316.253257676958</v>
      </c>
      <c r="D414" s="4">
        <f>'Data with Vol Ests'!N$502*('Data with Vol Ests'!N414+('Data with Vol Ests'!N415-'Data with Vol Ests'!N414)*('Data with Vol Ests'!Q$503/'Data with Vol Ests'!Q415))/'Data with Vol Ests'!N414</f>
        <v>4270.663373728492</v>
      </c>
      <c r="E414" s="4">
        <f>'Data with Vol Ests'!S$502*('Data with Vol Ests'!S414+('Data with Vol Ests'!S415-'Data with Vol Ests'!S414)*('Data with Vol Ests'!V$503/'Data with Vol Ests'!V415))/'Data with Vol Ests'!S414</f>
        <v>11972.757496807793</v>
      </c>
      <c r="G414" s="5">
        <f>$L$2*B414/Data!C$502+$M$2*C414/Data!D$502+$N$2*D414/Data!E$502+$O$2*E414/Data!F$502</f>
        <v>10070.109310243502</v>
      </c>
      <c r="I414" s="5">
        <f t="shared" si="6"/>
        <v>-70.10931024350248</v>
      </c>
    </row>
    <row r="415" spans="1:9" ht="15">
      <c r="A415">
        <f>Data!A416</f>
        <v>414</v>
      </c>
      <c r="B415" s="4">
        <f>'Data with Vol Ests'!D$502*('Data with Vol Ests'!D415+('Data with Vol Ests'!D416-'Data with Vol Ests'!D415)*('Data with Vol Ests'!G$503/'Data with Vol Ests'!G416))/'Data with Vol Ests'!D415</f>
        <v>11091.889776897395</v>
      </c>
      <c r="C415" s="4">
        <f>'Data with Vol Ests'!I$502*('Data with Vol Ests'!I415+('Data with Vol Ests'!I416-'Data with Vol Ests'!I415)*('Data with Vol Ests'!L$503/'Data with Vol Ests'!L416))/'Data with Vol Ests'!I415</f>
        <v>5361.6179315077925</v>
      </c>
      <c r="D415" s="4">
        <f>'Data with Vol Ests'!N$502*('Data with Vol Ests'!N415+('Data with Vol Ests'!N416-'Data with Vol Ests'!N415)*('Data with Vol Ests'!Q$503/'Data with Vol Ests'!Q416))/'Data with Vol Ests'!N415</f>
        <v>4366.8352920838515</v>
      </c>
      <c r="E415" s="4">
        <f>'Data with Vol Ests'!S$502*('Data with Vol Ests'!S415+('Data with Vol Ests'!S416-'Data with Vol Ests'!S415)*('Data with Vol Ests'!V$503/'Data with Vol Ests'!V416))/'Data with Vol Ests'!S415</f>
        <v>12060.748139369023</v>
      </c>
      <c r="G415" s="5">
        <f>$L$2*B415/Data!C$502+$M$2*C415/Data!D$502+$N$2*D415/Data!E$502+$O$2*E415/Data!F$502</f>
        <v>10162.527861782444</v>
      </c>
      <c r="I415" s="5">
        <f t="shared" si="6"/>
        <v>-162.52786178244423</v>
      </c>
    </row>
    <row r="416" spans="1:9" ht="15">
      <c r="A416">
        <f>Data!A417</f>
        <v>415</v>
      </c>
      <c r="B416" s="4">
        <f>'Data with Vol Ests'!D$502*('Data with Vol Ests'!D416+('Data with Vol Ests'!D417-'Data with Vol Ests'!D416)*('Data with Vol Ests'!G$503/'Data with Vol Ests'!G417))/'Data with Vol Ests'!D416</f>
        <v>10676.710469580492</v>
      </c>
      <c r="C416" s="4">
        <f>'Data with Vol Ests'!I$502*('Data with Vol Ests'!I416+('Data with Vol Ests'!I417-'Data with Vol Ests'!I416)*('Data with Vol Ests'!L$503/'Data with Vol Ests'!L417))/'Data with Vol Ests'!I416</f>
        <v>4782.002217383918</v>
      </c>
      <c r="D416" s="4">
        <f>'Data with Vol Ests'!N$502*('Data with Vol Ests'!N416+('Data with Vol Ests'!N417-'Data with Vol Ests'!N416)*('Data with Vol Ests'!Q$503/'Data with Vol Ests'!Q417))/'Data with Vol Ests'!N416</f>
        <v>4039.8438344527517</v>
      </c>
      <c r="E416" s="4">
        <f>'Data with Vol Ests'!S$502*('Data with Vol Ests'!S416+('Data with Vol Ests'!S417-'Data with Vol Ests'!S416)*('Data with Vol Ests'!V$503/'Data with Vol Ests'!V417))/'Data with Vol Ests'!S416</f>
        <v>11884.982201983896</v>
      </c>
      <c r="G416" s="5">
        <f>$L$2*B416/Data!C$502+$M$2*C416/Data!D$502+$N$2*D416/Data!E$502+$O$2*E416/Data!F$502</f>
        <v>9570.629345637917</v>
      </c>
      <c r="I416" s="5">
        <f t="shared" si="6"/>
        <v>429.37065436208286</v>
      </c>
    </row>
    <row r="417" spans="1:9" ht="15">
      <c r="A417">
        <f>Data!A418</f>
        <v>416</v>
      </c>
      <c r="B417" s="4">
        <f>'Data with Vol Ests'!D$502*('Data with Vol Ests'!D417+('Data with Vol Ests'!D418-'Data with Vol Ests'!D417)*('Data with Vol Ests'!G$503/'Data with Vol Ests'!G418))/'Data with Vol Ests'!D417</f>
        <v>10634.072001839004</v>
      </c>
      <c r="C417" s="4">
        <f>'Data with Vol Ests'!I$502*('Data with Vol Ests'!I417+('Data with Vol Ests'!I418-'Data with Vol Ests'!I417)*('Data with Vol Ests'!L$503/'Data with Vol Ests'!L418))/'Data with Vol Ests'!I417</f>
        <v>5209.804861302208</v>
      </c>
      <c r="D417" s="4">
        <f>'Data with Vol Ests'!N$502*('Data with Vol Ests'!N417+('Data with Vol Ests'!N418-'Data with Vol Ests'!N417)*('Data with Vol Ests'!Q$503/'Data with Vol Ests'!Q418))/'Data with Vol Ests'!N417</f>
        <v>4169.250452026535</v>
      </c>
      <c r="E417" s="4">
        <f>'Data with Vol Ests'!S$502*('Data with Vol Ests'!S417+('Data with Vol Ests'!S418-'Data with Vol Ests'!S417)*('Data with Vol Ests'!V$503/'Data with Vol Ests'!V418))/'Data with Vol Ests'!S417</f>
        <v>11739.006648831404</v>
      </c>
      <c r="G417" s="5">
        <f>$L$2*B417/Data!C$502+$M$2*C417/Data!D$502+$N$2*D417/Data!E$502+$O$2*E417/Data!F$502</f>
        <v>9808.406812696496</v>
      </c>
      <c r="I417" s="5">
        <f t="shared" si="6"/>
        <v>191.59318730350424</v>
      </c>
    </row>
    <row r="418" spans="1:9" ht="15">
      <c r="A418">
        <f>Data!A419</f>
        <v>417</v>
      </c>
      <c r="B418" s="4">
        <f>'Data with Vol Ests'!D$502*('Data with Vol Ests'!D418+('Data with Vol Ests'!D419-'Data with Vol Ests'!D418)*('Data with Vol Ests'!G$503/'Data with Vol Ests'!G419))/'Data with Vol Ests'!D418</f>
        <v>11062.598690360595</v>
      </c>
      <c r="C418" s="4">
        <f>'Data with Vol Ests'!I$502*('Data with Vol Ests'!I418+('Data with Vol Ests'!I419-'Data with Vol Ests'!I418)*('Data with Vol Ests'!L$503/'Data with Vol Ests'!L419))/'Data with Vol Ests'!I418</f>
        <v>5163.516579267645</v>
      </c>
      <c r="D418" s="4">
        <f>'Data with Vol Ests'!N$502*('Data with Vol Ests'!N418+('Data with Vol Ests'!N419-'Data with Vol Ests'!N418)*('Data with Vol Ests'!Q$503/'Data with Vol Ests'!Q419))/'Data with Vol Ests'!N418</f>
        <v>4229.3919276051065</v>
      </c>
      <c r="E418" s="4">
        <f>'Data with Vol Ests'!S$502*('Data with Vol Ests'!S418+('Data with Vol Ests'!S419-'Data with Vol Ests'!S418)*('Data with Vol Ests'!V$503/'Data with Vol Ests'!V419))/'Data with Vol Ests'!S418</f>
        <v>12066.797950464048</v>
      </c>
      <c r="G418" s="5">
        <f>$L$2*B418/Data!C$502+$M$2*C418/Data!D$502+$N$2*D418/Data!E$502+$O$2*E418/Data!F$502</f>
        <v>10006.033369702063</v>
      </c>
      <c r="I418" s="5">
        <f t="shared" si="6"/>
        <v>-6.033369702063283</v>
      </c>
    </row>
    <row r="419" spans="1:9" ht="15">
      <c r="A419">
        <f>Data!A420</f>
        <v>418</v>
      </c>
      <c r="B419" s="4">
        <f>'Data with Vol Ests'!D$502*('Data with Vol Ests'!D419+('Data with Vol Ests'!D420-'Data with Vol Ests'!D419)*('Data with Vol Ests'!G$503/'Data with Vol Ests'!G420))/'Data with Vol Ests'!D419</f>
        <v>10772.902438250967</v>
      </c>
      <c r="C419" s="4">
        <f>'Data with Vol Ests'!I$502*('Data with Vol Ests'!I419+('Data with Vol Ests'!I420-'Data with Vol Ests'!I419)*('Data with Vol Ests'!L$503/'Data with Vol Ests'!L420))/'Data with Vol Ests'!I419</f>
        <v>4999.396092571508</v>
      </c>
      <c r="D419" s="4">
        <f>'Data with Vol Ests'!N$502*('Data with Vol Ests'!N419+('Data with Vol Ests'!N420-'Data with Vol Ests'!N419)*('Data with Vol Ests'!Q$503/'Data with Vol Ests'!Q420))/'Data with Vol Ests'!N419</f>
        <v>4014.3334472153037</v>
      </c>
      <c r="E419" s="4">
        <f>'Data with Vol Ests'!S$502*('Data with Vol Ests'!S419+('Data with Vol Ests'!S420-'Data with Vol Ests'!S419)*('Data with Vol Ests'!V$503/'Data with Vol Ests'!V420))/'Data with Vol Ests'!S419</f>
        <v>12046.509803891433</v>
      </c>
      <c r="G419" s="5">
        <f>$L$2*B419/Data!C$502+$M$2*C419/Data!D$502+$N$2*D419/Data!E$502+$O$2*E419/Data!F$502</f>
        <v>9751.901427109224</v>
      </c>
      <c r="I419" s="5">
        <f t="shared" si="6"/>
        <v>248.09857289077627</v>
      </c>
    </row>
    <row r="420" spans="1:9" ht="15">
      <c r="A420">
        <f>Data!A421</f>
        <v>419</v>
      </c>
      <c r="B420" s="4">
        <f>'Data with Vol Ests'!D$502*('Data with Vol Ests'!D420+('Data with Vol Ests'!D421-'Data with Vol Ests'!D420)*('Data with Vol Ests'!G$503/'Data with Vol Ests'!G421))/'Data with Vol Ests'!D420</f>
        <v>11140.486110201982</v>
      </c>
      <c r="C420" s="4">
        <f>'Data with Vol Ests'!I$502*('Data with Vol Ests'!I420+('Data with Vol Ests'!I421-'Data with Vol Ests'!I420)*('Data with Vol Ests'!L$503/'Data with Vol Ests'!L421))/'Data with Vol Ests'!I420</f>
        <v>5136.877043425399</v>
      </c>
      <c r="D420" s="4">
        <f>'Data with Vol Ests'!N$502*('Data with Vol Ests'!N420+('Data with Vol Ests'!N421-'Data with Vol Ests'!N420)*('Data with Vol Ests'!Q$503/'Data with Vol Ests'!Q421))/'Data with Vol Ests'!N420</f>
        <v>4167.928825660023</v>
      </c>
      <c r="E420" s="4">
        <f>'Data with Vol Ests'!S$502*('Data with Vol Ests'!S420+('Data with Vol Ests'!S421-'Data with Vol Ests'!S420)*('Data with Vol Ests'!V$503/'Data with Vol Ests'!V421))/'Data with Vol Ests'!S420</f>
        <v>11861.703319144923</v>
      </c>
      <c r="G420" s="5">
        <f>$L$2*B420/Data!C$502+$M$2*C420/Data!D$502+$N$2*D420/Data!E$502+$O$2*E420/Data!F$502</f>
        <v>9970.216448840081</v>
      </c>
      <c r="I420" s="5">
        <f t="shared" si="6"/>
        <v>29.783551159918716</v>
      </c>
    </row>
    <row r="421" spans="1:9" ht="15">
      <c r="A421">
        <f>Data!A422</f>
        <v>420</v>
      </c>
      <c r="B421" s="4">
        <f>'Data with Vol Ests'!D$502*('Data with Vol Ests'!D421+('Data with Vol Ests'!D422-'Data with Vol Ests'!D421)*('Data with Vol Ests'!G$503/'Data with Vol Ests'!G422))/'Data with Vol Ests'!D421</f>
        <v>11102.197148080544</v>
      </c>
      <c r="C421" s="4">
        <f>'Data with Vol Ests'!I$502*('Data with Vol Ests'!I421+('Data with Vol Ests'!I422-'Data with Vol Ests'!I421)*('Data with Vol Ests'!L$503/'Data with Vol Ests'!L422))/'Data with Vol Ests'!I421</f>
        <v>5220.897867313343</v>
      </c>
      <c r="D421" s="4">
        <f>'Data with Vol Ests'!N$502*('Data with Vol Ests'!N421+('Data with Vol Ests'!N422-'Data with Vol Ests'!N421)*('Data with Vol Ests'!Q$503/'Data with Vol Ests'!Q422))/'Data with Vol Ests'!N421</f>
        <v>4370.682706379649</v>
      </c>
      <c r="E421" s="4">
        <f>'Data with Vol Ests'!S$502*('Data with Vol Ests'!S421+('Data with Vol Ests'!S422-'Data with Vol Ests'!S421)*('Data with Vol Ests'!V$503/'Data with Vol Ests'!V422))/'Data with Vol Ests'!S421</f>
        <v>11776.174630894999</v>
      </c>
      <c r="G421" s="5">
        <f>$L$2*B421/Data!C$502+$M$2*C421/Data!D$502+$N$2*D421/Data!E$502+$O$2*E421/Data!F$502</f>
        <v>10038.544096105272</v>
      </c>
      <c r="I421" s="5">
        <f t="shared" si="6"/>
        <v>-38.54409610527182</v>
      </c>
    </row>
    <row r="422" spans="1:9" ht="15">
      <c r="A422">
        <f>Data!A423</f>
        <v>421</v>
      </c>
      <c r="B422" s="4">
        <f>'Data with Vol Ests'!D$502*('Data with Vol Ests'!D422+('Data with Vol Ests'!D423-'Data with Vol Ests'!D422)*('Data with Vol Ests'!G$503/'Data with Vol Ests'!G423))/'Data with Vol Ests'!D422</f>
        <v>11115.823153370287</v>
      </c>
      <c r="C422" s="4">
        <f>'Data with Vol Ests'!I$502*('Data with Vol Ests'!I422+('Data with Vol Ests'!I423-'Data with Vol Ests'!I422)*('Data with Vol Ests'!L$503/'Data with Vol Ests'!L423))/'Data with Vol Ests'!I422</f>
        <v>5193.677735299248</v>
      </c>
      <c r="D422" s="4">
        <f>'Data with Vol Ests'!N$502*('Data with Vol Ests'!N422+('Data with Vol Ests'!N423-'Data with Vol Ests'!N422)*('Data with Vol Ests'!Q$503/'Data with Vol Ests'!Q423))/'Data with Vol Ests'!N422</f>
        <v>4237.253154756809</v>
      </c>
      <c r="E422" s="4">
        <f>'Data with Vol Ests'!S$502*('Data with Vol Ests'!S422+('Data with Vol Ests'!S423-'Data with Vol Ests'!S422)*('Data with Vol Ests'!V$503/'Data with Vol Ests'!V423))/'Data with Vol Ests'!S422</f>
        <v>12534.819491515365</v>
      </c>
      <c r="G422" s="5">
        <f>$L$2*B422/Data!C$502+$M$2*C422/Data!D$502+$N$2*D422/Data!E$502+$O$2*E422/Data!F$502</f>
        <v>10122.580709908241</v>
      </c>
      <c r="I422" s="5">
        <f t="shared" si="6"/>
        <v>-122.58070990824126</v>
      </c>
    </row>
    <row r="423" spans="1:9" ht="15">
      <c r="A423">
        <f>Data!A424</f>
        <v>422</v>
      </c>
      <c r="B423" s="4">
        <f>'Data with Vol Ests'!D$502*('Data with Vol Ests'!D423+('Data with Vol Ests'!D424-'Data with Vol Ests'!D423)*('Data with Vol Ests'!G$503/'Data with Vol Ests'!G424))/'Data with Vol Ests'!D423</f>
        <v>11007.551158792316</v>
      </c>
      <c r="C423" s="4">
        <f>'Data with Vol Ests'!I$502*('Data with Vol Ests'!I423+('Data with Vol Ests'!I424-'Data with Vol Ests'!I423)*('Data with Vol Ests'!L$503/'Data with Vol Ests'!L424))/'Data with Vol Ests'!I423</f>
        <v>5163.639482589962</v>
      </c>
      <c r="D423" s="4">
        <f>'Data with Vol Ests'!N$502*('Data with Vol Ests'!N423+('Data with Vol Ests'!N424-'Data with Vol Ests'!N423)*('Data with Vol Ests'!Q$503/'Data with Vol Ests'!Q424))/'Data with Vol Ests'!N423</f>
        <v>4313.0132926561055</v>
      </c>
      <c r="E423" s="4">
        <f>'Data with Vol Ests'!S$502*('Data with Vol Ests'!S423+('Data with Vol Ests'!S424-'Data with Vol Ests'!S423)*('Data with Vol Ests'!V$503/'Data with Vol Ests'!V424))/'Data with Vol Ests'!S423</f>
        <v>12245.14707049185</v>
      </c>
      <c r="G423" s="5">
        <f>$L$2*B423/Data!C$502+$M$2*C423/Data!D$502+$N$2*D423/Data!E$502+$O$2*E423/Data!F$502</f>
        <v>10035.619346197993</v>
      </c>
      <c r="I423" s="5">
        <f t="shared" si="6"/>
        <v>-35.619346197992854</v>
      </c>
    </row>
    <row r="424" spans="1:9" ht="15">
      <c r="A424">
        <f>Data!A425</f>
        <v>423</v>
      </c>
      <c r="B424" s="4">
        <f>'Data with Vol Ests'!D$502*('Data with Vol Ests'!D424+('Data with Vol Ests'!D425-'Data with Vol Ests'!D424)*('Data with Vol Ests'!G$503/'Data with Vol Ests'!G425))/'Data with Vol Ests'!D424</f>
        <v>10767.15088940918</v>
      </c>
      <c r="C424" s="4">
        <f>'Data with Vol Ests'!I$502*('Data with Vol Ests'!I424+('Data with Vol Ests'!I425-'Data with Vol Ests'!I424)*('Data with Vol Ests'!L$503/'Data with Vol Ests'!L425))/'Data with Vol Ests'!I424</f>
        <v>5088.726078075199</v>
      </c>
      <c r="D424" s="4">
        <f>'Data with Vol Ests'!N$502*('Data with Vol Ests'!N424+('Data with Vol Ests'!N425-'Data with Vol Ests'!N424)*('Data with Vol Ests'!Q$503/'Data with Vol Ests'!Q425))/'Data with Vol Ests'!N424</f>
        <v>4047.690822546263</v>
      </c>
      <c r="E424" s="4">
        <f>'Data with Vol Ests'!S$502*('Data with Vol Ests'!S424+('Data with Vol Ests'!S425-'Data with Vol Ests'!S424)*('Data with Vol Ests'!V$503/'Data with Vol Ests'!V425))/'Data with Vol Ests'!S424</f>
        <v>12118.152843977488</v>
      </c>
      <c r="G424" s="5">
        <f>$L$2*B424/Data!C$502+$M$2*C424/Data!D$502+$N$2*D424/Data!E$502+$O$2*E424/Data!F$502</f>
        <v>9821.206289100297</v>
      </c>
      <c r="I424" s="5">
        <f t="shared" si="6"/>
        <v>178.793710899703</v>
      </c>
    </row>
    <row r="425" spans="1:9" ht="15">
      <c r="A425">
        <f>Data!A426</f>
        <v>424</v>
      </c>
      <c r="B425" s="4">
        <f>'Data with Vol Ests'!D$502*('Data with Vol Ests'!D425+('Data with Vol Ests'!D426-'Data with Vol Ests'!D425)*('Data with Vol Ests'!G$503/'Data with Vol Ests'!G426))/'Data with Vol Ests'!D425</f>
        <v>10829.298539794903</v>
      </c>
      <c r="C425" s="4">
        <f>'Data with Vol Ests'!I$502*('Data with Vol Ests'!I425+('Data with Vol Ests'!I426-'Data with Vol Ests'!I425)*('Data with Vol Ests'!L$503/'Data with Vol Ests'!L426))/'Data with Vol Ests'!I425</f>
        <v>5317.928646023456</v>
      </c>
      <c r="D425" s="4">
        <f>'Data with Vol Ests'!N$502*('Data with Vol Ests'!N425+('Data with Vol Ests'!N426-'Data with Vol Ests'!N425)*('Data with Vol Ests'!Q$503/'Data with Vol Ests'!Q426))/'Data with Vol Ests'!N425</f>
        <v>4335.173939090931</v>
      </c>
      <c r="E425" s="4">
        <f>'Data with Vol Ests'!S$502*('Data with Vol Ests'!S425+('Data with Vol Ests'!S426-'Data with Vol Ests'!S425)*('Data with Vol Ests'!V$503/'Data with Vol Ests'!V426))/'Data with Vol Ests'!S425</f>
        <v>11748.405613681602</v>
      </c>
      <c r="G425" s="5">
        <f>$L$2*B425/Data!C$502+$M$2*C425/Data!D$502+$N$2*D425/Data!E$502+$O$2*E425/Data!F$502</f>
        <v>9982.491967605183</v>
      </c>
      <c r="I425" s="5">
        <f t="shared" si="6"/>
        <v>17.508032394816837</v>
      </c>
    </row>
    <row r="426" spans="1:9" ht="15">
      <c r="A426">
        <f>Data!A427</f>
        <v>425</v>
      </c>
      <c r="B426" s="4">
        <f>'Data with Vol Ests'!D$502*('Data with Vol Ests'!D426+('Data with Vol Ests'!D427-'Data with Vol Ests'!D426)*('Data with Vol Ests'!G$503/'Data with Vol Ests'!G427))/'Data with Vol Ests'!D426</f>
        <v>10997.988716669211</v>
      </c>
      <c r="C426" s="4">
        <f>'Data with Vol Ests'!I$502*('Data with Vol Ests'!I426+('Data with Vol Ests'!I427-'Data with Vol Ests'!I426)*('Data with Vol Ests'!L$503/'Data with Vol Ests'!L427))/'Data with Vol Ests'!I426</f>
        <v>4984.859931937588</v>
      </c>
      <c r="D426" s="4">
        <f>'Data with Vol Ests'!N$502*('Data with Vol Ests'!N426+('Data with Vol Ests'!N427-'Data with Vol Ests'!N426)*('Data with Vol Ests'!Q$503/'Data with Vol Ests'!Q427))/'Data with Vol Ests'!N426</f>
        <v>4073.736645830523</v>
      </c>
      <c r="E426" s="4">
        <f>'Data with Vol Ests'!S$502*('Data with Vol Ests'!S426+('Data with Vol Ests'!S427-'Data with Vol Ests'!S426)*('Data with Vol Ests'!V$503/'Data with Vol Ests'!V427))/'Data with Vol Ests'!S426</f>
        <v>12262.525299541503</v>
      </c>
      <c r="G426" s="5">
        <f>$L$2*B426/Data!C$502+$M$2*C426/Data!D$502+$N$2*D426/Data!E$502+$O$2*E426/Data!F$502</f>
        <v>9875.232988127056</v>
      </c>
      <c r="I426" s="5">
        <f t="shared" si="6"/>
        <v>124.76701187294384</v>
      </c>
    </row>
    <row r="427" spans="1:9" ht="15">
      <c r="A427">
        <f>Data!A428</f>
        <v>426</v>
      </c>
      <c r="B427" s="4">
        <f>'Data with Vol Ests'!D$502*('Data with Vol Ests'!D427+('Data with Vol Ests'!D428-'Data with Vol Ests'!D427)*('Data with Vol Ests'!G$503/'Data with Vol Ests'!G428))/'Data with Vol Ests'!D427</f>
        <v>11451.808339407955</v>
      </c>
      <c r="C427" s="4">
        <f>'Data with Vol Ests'!I$502*('Data with Vol Ests'!I427+('Data with Vol Ests'!I428-'Data with Vol Ests'!I427)*('Data with Vol Ests'!L$503/'Data with Vol Ests'!L428))/'Data with Vol Ests'!I427</f>
        <v>5257.31136562606</v>
      </c>
      <c r="D427" s="4">
        <f>'Data with Vol Ests'!N$502*('Data with Vol Ests'!N427+('Data with Vol Ests'!N428-'Data with Vol Ests'!N427)*('Data with Vol Ests'!Q$503/'Data with Vol Ests'!Q428))/'Data with Vol Ests'!N427</f>
        <v>4208.950106811306</v>
      </c>
      <c r="E427" s="4">
        <f>'Data with Vol Ests'!S$502*('Data with Vol Ests'!S427+('Data with Vol Ests'!S428-'Data with Vol Ests'!S427)*('Data with Vol Ests'!V$503/'Data with Vol Ests'!V428))/'Data with Vol Ests'!S427</f>
        <v>11901.813425484219</v>
      </c>
      <c r="G427" s="5">
        <f>$L$2*B427/Data!C$502+$M$2*C427/Data!D$502+$N$2*D427/Data!E$502+$O$2*E427/Data!F$502</f>
        <v>10169.10580443029</v>
      </c>
      <c r="I427" s="5">
        <f t="shared" si="6"/>
        <v>-169.10580443028994</v>
      </c>
    </row>
    <row r="428" spans="1:9" ht="15">
      <c r="A428">
        <f>Data!A429</f>
        <v>427</v>
      </c>
      <c r="B428" s="4">
        <f>'Data with Vol Ests'!D$502*('Data with Vol Ests'!D428+('Data with Vol Ests'!D429-'Data with Vol Ests'!D428)*('Data with Vol Ests'!G$503/'Data with Vol Ests'!G429))/'Data with Vol Ests'!D428</f>
        <v>10289.086432307231</v>
      </c>
      <c r="C428" s="4">
        <f>'Data with Vol Ests'!I$502*('Data with Vol Ests'!I428+('Data with Vol Ests'!I429-'Data with Vol Ests'!I428)*('Data with Vol Ests'!L$503/'Data with Vol Ests'!L429))/'Data with Vol Ests'!I428</f>
        <v>4980.51483239323</v>
      </c>
      <c r="D428" s="4">
        <f>'Data with Vol Ests'!N$502*('Data with Vol Ests'!N428+('Data with Vol Ests'!N429-'Data with Vol Ests'!N428)*('Data with Vol Ests'!Q$503/'Data with Vol Ests'!Q429))/'Data with Vol Ests'!N428</f>
        <v>3969.580167248064</v>
      </c>
      <c r="E428" s="4">
        <f>'Data with Vol Ests'!S$502*('Data with Vol Ests'!S428+('Data with Vol Ests'!S429-'Data with Vol Ests'!S428)*('Data with Vol Ests'!V$503/'Data with Vol Ests'!V429))/'Data with Vol Ests'!S428</f>
        <v>12176.235884637315</v>
      </c>
      <c r="G428" s="5">
        <f>$L$2*B428/Data!C$502+$M$2*C428/Data!D$502+$N$2*D428/Data!E$502+$O$2*E428/Data!F$502</f>
        <v>9576.442428938255</v>
      </c>
      <c r="I428" s="5">
        <f t="shared" si="6"/>
        <v>423.55757106174497</v>
      </c>
    </row>
    <row r="429" spans="1:9" ht="15">
      <c r="A429">
        <f>Data!A430</f>
        <v>428</v>
      </c>
      <c r="B429" s="4">
        <f>'Data with Vol Ests'!D$502*('Data with Vol Ests'!D429+('Data with Vol Ests'!D430-'Data with Vol Ests'!D429)*('Data with Vol Ests'!G$503/'Data with Vol Ests'!G430))/'Data with Vol Ests'!D429</f>
        <v>11132.713793518027</v>
      </c>
      <c r="C429" s="4">
        <f>'Data with Vol Ests'!I$502*('Data with Vol Ests'!I429+('Data with Vol Ests'!I430-'Data with Vol Ests'!I429)*('Data with Vol Ests'!L$503/'Data with Vol Ests'!L430))/'Data with Vol Ests'!I429</f>
        <v>5126.545375716089</v>
      </c>
      <c r="D429" s="4">
        <f>'Data with Vol Ests'!N$502*('Data with Vol Ests'!N429+('Data with Vol Ests'!N430-'Data with Vol Ests'!N429)*('Data with Vol Ests'!Q$503/'Data with Vol Ests'!Q430))/'Data with Vol Ests'!N429</f>
        <v>4235.577841358403</v>
      </c>
      <c r="E429" s="4">
        <f>'Data with Vol Ests'!S$502*('Data with Vol Ests'!S429+('Data with Vol Ests'!S430-'Data with Vol Ests'!S429)*('Data with Vol Ests'!V$503/'Data with Vol Ests'!V430))/'Data with Vol Ests'!S429</f>
        <v>11652.264834216974</v>
      </c>
      <c r="G429" s="5">
        <f>$L$2*B429/Data!C$502+$M$2*C429/Data!D$502+$N$2*D429/Data!E$502+$O$2*E429/Data!F$502</f>
        <v>9942.549105525382</v>
      </c>
      <c r="I429" s="5">
        <f t="shared" si="6"/>
        <v>57.4508944746176</v>
      </c>
    </row>
    <row r="430" spans="1:9" ht="15">
      <c r="A430">
        <f>Data!A431</f>
        <v>429</v>
      </c>
      <c r="B430" s="4">
        <f>'Data with Vol Ests'!D$502*('Data with Vol Ests'!D430+('Data with Vol Ests'!D431-'Data with Vol Ests'!D430)*('Data with Vol Ests'!G$503/'Data with Vol Ests'!G431))/'Data with Vol Ests'!D430</f>
        <v>11037.151497469858</v>
      </c>
      <c r="C430" s="4">
        <f>'Data with Vol Ests'!I$502*('Data with Vol Ests'!I430+('Data with Vol Ests'!I431-'Data with Vol Ests'!I430)*('Data with Vol Ests'!L$503/'Data with Vol Ests'!L431))/'Data with Vol Ests'!I430</f>
        <v>5072.033291989925</v>
      </c>
      <c r="D430" s="4">
        <f>'Data with Vol Ests'!N$502*('Data with Vol Ests'!N430+('Data with Vol Ests'!N431-'Data with Vol Ests'!N430)*('Data with Vol Ests'!Q$503/'Data with Vol Ests'!Q431))/'Data with Vol Ests'!N430</f>
        <v>4141.5850214819</v>
      </c>
      <c r="E430" s="4">
        <f>'Data with Vol Ests'!S$502*('Data with Vol Ests'!S430+('Data with Vol Ests'!S431-'Data with Vol Ests'!S430)*('Data with Vol Ests'!V$503/'Data with Vol Ests'!V431))/'Data with Vol Ests'!S430</f>
        <v>11824.528831120439</v>
      </c>
      <c r="G430" s="5">
        <f>$L$2*B430/Data!C$502+$M$2*C430/Data!D$502+$N$2*D430/Data!E$502+$O$2*E430/Data!F$502</f>
        <v>9882.859052743292</v>
      </c>
      <c r="I430" s="5">
        <f t="shared" si="6"/>
        <v>117.14094725670839</v>
      </c>
    </row>
    <row r="431" spans="1:9" ht="15">
      <c r="A431">
        <f>Data!A432</f>
        <v>430</v>
      </c>
      <c r="B431" s="4">
        <f>'Data with Vol Ests'!D$502*('Data with Vol Ests'!D431+('Data with Vol Ests'!D432-'Data with Vol Ests'!D431)*('Data with Vol Ests'!G$503/'Data with Vol Ests'!G432))/'Data with Vol Ests'!D431</f>
        <v>10682.704638984225</v>
      </c>
      <c r="C431" s="4">
        <f>'Data with Vol Ests'!I$502*('Data with Vol Ests'!I431+('Data with Vol Ests'!I432-'Data with Vol Ests'!I431)*('Data with Vol Ests'!L$503/'Data with Vol Ests'!L432))/'Data with Vol Ests'!I431</f>
        <v>4933.690011652096</v>
      </c>
      <c r="D431" s="4">
        <f>'Data with Vol Ests'!N$502*('Data with Vol Ests'!N431+('Data with Vol Ests'!N432-'Data with Vol Ests'!N431)*('Data with Vol Ests'!Q$503/'Data with Vol Ests'!Q432))/'Data with Vol Ests'!N431</f>
        <v>3998.3679914706136</v>
      </c>
      <c r="E431" s="4">
        <f>'Data with Vol Ests'!S$502*('Data with Vol Ests'!S431+('Data with Vol Ests'!S432-'Data with Vol Ests'!S431)*('Data with Vol Ests'!V$503/'Data with Vol Ests'!V432))/'Data with Vol Ests'!S431</f>
        <v>12195.472559896387</v>
      </c>
      <c r="G431" s="5">
        <f>$L$2*B431/Data!C$502+$M$2*C431/Data!D$502+$N$2*D431/Data!E$502+$O$2*E431/Data!F$502</f>
        <v>9702.275071719201</v>
      </c>
      <c r="I431" s="5">
        <f t="shared" si="6"/>
        <v>297.72492828079885</v>
      </c>
    </row>
    <row r="432" spans="1:9" ht="15">
      <c r="A432">
        <f>Data!A433</f>
        <v>431</v>
      </c>
      <c r="B432" s="4">
        <f>'Data with Vol Ests'!D$502*('Data with Vol Ests'!D432+('Data with Vol Ests'!D433-'Data with Vol Ests'!D432)*('Data with Vol Ests'!G$503/'Data with Vol Ests'!G433))/'Data with Vol Ests'!D432</f>
        <v>11116.208269035456</v>
      </c>
      <c r="C432" s="4">
        <f>'Data with Vol Ests'!I$502*('Data with Vol Ests'!I432+('Data with Vol Ests'!I433-'Data with Vol Ests'!I432)*('Data with Vol Ests'!L$503/'Data with Vol Ests'!L433))/'Data with Vol Ests'!I432</f>
        <v>5360.993567317995</v>
      </c>
      <c r="D432" s="4">
        <f>'Data with Vol Ests'!N$502*('Data with Vol Ests'!N432+('Data with Vol Ests'!N433-'Data with Vol Ests'!N432)*('Data with Vol Ests'!Q$503/'Data with Vol Ests'!Q433))/'Data with Vol Ests'!N432</f>
        <v>4251.693009383222</v>
      </c>
      <c r="E432" s="4">
        <f>'Data with Vol Ests'!S$502*('Data with Vol Ests'!S432+('Data with Vol Ests'!S433-'Data with Vol Ests'!S432)*('Data with Vol Ests'!V$503/'Data with Vol Ests'!V433))/'Data with Vol Ests'!S432</f>
        <v>11663.205745874775</v>
      </c>
      <c r="G432" s="5">
        <f>$L$2*B432/Data!C$502+$M$2*C432/Data!D$502+$N$2*D432/Data!E$502+$O$2*E432/Data!F$502</f>
        <v>10077.53086136146</v>
      </c>
      <c r="I432" s="5">
        <f t="shared" si="6"/>
        <v>-77.53086136145976</v>
      </c>
    </row>
    <row r="433" spans="1:9" ht="15">
      <c r="A433">
        <f>Data!A434</f>
        <v>432</v>
      </c>
      <c r="B433" s="4">
        <f>'Data with Vol Ests'!D$502*('Data with Vol Ests'!D433+('Data with Vol Ests'!D434-'Data with Vol Ests'!D433)*('Data with Vol Ests'!G$503/'Data with Vol Ests'!G434))/'Data with Vol Ests'!D433</f>
        <v>11297.852375991395</v>
      </c>
      <c r="C433" s="4">
        <f>'Data with Vol Ests'!I$502*('Data with Vol Ests'!I433+('Data with Vol Ests'!I434-'Data with Vol Ests'!I433)*('Data with Vol Ests'!L$503/'Data with Vol Ests'!L434))/'Data with Vol Ests'!I433</f>
        <v>5226.54741868417</v>
      </c>
      <c r="D433" s="4">
        <f>'Data with Vol Ests'!N$502*('Data with Vol Ests'!N433+('Data with Vol Ests'!N434-'Data with Vol Ests'!N433)*('Data with Vol Ests'!Q$503/'Data with Vol Ests'!Q434))/'Data with Vol Ests'!N433</f>
        <v>4249.259970914216</v>
      </c>
      <c r="E433" s="4">
        <f>'Data with Vol Ests'!S$502*('Data with Vol Ests'!S433+('Data with Vol Ests'!S434-'Data with Vol Ests'!S433)*('Data with Vol Ests'!V$503/'Data with Vol Ests'!V434))/'Data with Vol Ests'!S433</f>
        <v>12104.757273038316</v>
      </c>
      <c r="G433" s="5">
        <f>$L$2*B433/Data!C$502+$M$2*C433/Data!D$502+$N$2*D433/Data!E$502+$O$2*E433/Data!F$502</f>
        <v>10138.817479458525</v>
      </c>
      <c r="I433" s="5">
        <f t="shared" si="6"/>
        <v>-138.81747945852476</v>
      </c>
    </row>
    <row r="434" spans="1:9" ht="15">
      <c r="A434">
        <f>Data!A435</f>
        <v>433</v>
      </c>
      <c r="B434" s="4">
        <f>'Data with Vol Ests'!D$502*('Data with Vol Ests'!D434+('Data with Vol Ests'!D435-'Data with Vol Ests'!D434)*('Data with Vol Ests'!G$503/'Data with Vol Ests'!G435))/'Data with Vol Ests'!D434</f>
        <v>10959.813000329601</v>
      </c>
      <c r="C434" s="4">
        <f>'Data with Vol Ests'!I$502*('Data with Vol Ests'!I434+('Data with Vol Ests'!I435-'Data with Vol Ests'!I434)*('Data with Vol Ests'!L$503/'Data with Vol Ests'!L435))/'Data with Vol Ests'!I434</f>
        <v>5176.74967599981</v>
      </c>
      <c r="D434" s="4">
        <f>'Data with Vol Ests'!N$502*('Data with Vol Ests'!N434+('Data with Vol Ests'!N435-'Data with Vol Ests'!N434)*('Data with Vol Ests'!Q$503/'Data with Vol Ests'!Q435))/'Data with Vol Ests'!N434</f>
        <v>4170.119214553745</v>
      </c>
      <c r="E434" s="4">
        <f>'Data with Vol Ests'!S$502*('Data with Vol Ests'!S434+('Data with Vol Ests'!S435-'Data with Vol Ests'!S434)*('Data with Vol Ests'!V$503/'Data with Vol Ests'!V435))/'Data with Vol Ests'!S434</f>
        <v>12454.401943257231</v>
      </c>
      <c r="G434" s="5">
        <f>$L$2*B434/Data!C$502+$M$2*C434/Data!D$502+$N$2*D434/Data!E$502+$O$2*E434/Data!F$502</f>
        <v>10026.912942206978</v>
      </c>
      <c r="I434" s="5">
        <f t="shared" si="6"/>
        <v>-26.912942206978187</v>
      </c>
    </row>
    <row r="435" spans="1:9" ht="15">
      <c r="A435">
        <f>Data!A436</f>
        <v>434</v>
      </c>
      <c r="B435" s="4">
        <f>'Data with Vol Ests'!D$502*('Data with Vol Ests'!D435+('Data with Vol Ests'!D436-'Data with Vol Ests'!D435)*('Data with Vol Ests'!G$503/'Data with Vol Ests'!G436))/'Data with Vol Ests'!D435</f>
        <v>10839.385149061207</v>
      </c>
      <c r="C435" s="4">
        <f>'Data with Vol Ests'!I$502*('Data with Vol Ests'!I435+('Data with Vol Ests'!I436-'Data with Vol Ests'!I435)*('Data with Vol Ests'!L$503/'Data with Vol Ests'!L436))/'Data with Vol Ests'!I435</f>
        <v>5368.57077158098</v>
      </c>
      <c r="D435" s="4">
        <f>'Data with Vol Ests'!N$502*('Data with Vol Ests'!N435+('Data with Vol Ests'!N436-'Data with Vol Ests'!N435)*('Data with Vol Ests'!Q$503/'Data with Vol Ests'!Q436))/'Data with Vol Ests'!N435</f>
        <v>4294.798057492916</v>
      </c>
      <c r="E435" s="4">
        <f>'Data with Vol Ests'!S$502*('Data with Vol Ests'!S435+('Data with Vol Ests'!S436-'Data with Vol Ests'!S435)*('Data with Vol Ests'!V$503/'Data with Vol Ests'!V436))/'Data with Vol Ests'!S435</f>
        <v>12000.113987019718</v>
      </c>
      <c r="G435" s="5">
        <f>$L$2*B435/Data!C$502+$M$2*C435/Data!D$502+$N$2*D435/Data!E$502+$O$2*E435/Data!F$502</f>
        <v>10047.762210867211</v>
      </c>
      <c r="I435" s="5">
        <f t="shared" si="6"/>
        <v>-47.76221086721125</v>
      </c>
    </row>
    <row r="436" spans="1:9" ht="15">
      <c r="A436">
        <f>Data!A437</f>
        <v>435</v>
      </c>
      <c r="B436" s="4">
        <f>'Data with Vol Ests'!D$502*('Data with Vol Ests'!D436+('Data with Vol Ests'!D437-'Data with Vol Ests'!D436)*('Data with Vol Ests'!G$503/'Data with Vol Ests'!G437))/'Data with Vol Ests'!D436</f>
        <v>10796.786229469197</v>
      </c>
      <c r="C436" s="4">
        <f>'Data with Vol Ests'!I$502*('Data with Vol Ests'!I436+('Data with Vol Ests'!I437-'Data with Vol Ests'!I436)*('Data with Vol Ests'!L$503/'Data with Vol Ests'!L437))/'Data with Vol Ests'!I436</f>
        <v>4934.309297196099</v>
      </c>
      <c r="D436" s="4">
        <f>'Data with Vol Ests'!N$502*('Data with Vol Ests'!N436+('Data with Vol Ests'!N437-'Data with Vol Ests'!N436)*('Data with Vol Ests'!Q$503/'Data with Vol Ests'!Q437))/'Data with Vol Ests'!N436</f>
        <v>4063.572589278673</v>
      </c>
      <c r="E436" s="4">
        <f>'Data with Vol Ests'!S$502*('Data with Vol Ests'!S436+('Data with Vol Ests'!S437-'Data with Vol Ests'!S436)*('Data with Vol Ests'!V$503/'Data with Vol Ests'!V437))/'Data with Vol Ests'!S436</f>
        <v>12121.777161867281</v>
      </c>
      <c r="G436" s="5">
        <f>$L$2*B436/Data!C$502+$M$2*C436/Data!D$502+$N$2*D436/Data!E$502+$O$2*E436/Data!F$502</f>
        <v>9747.184290578132</v>
      </c>
      <c r="I436" s="5">
        <f t="shared" si="6"/>
        <v>252.81570942186772</v>
      </c>
    </row>
    <row r="437" spans="1:9" ht="15">
      <c r="A437">
        <f>Data!A438</f>
        <v>436</v>
      </c>
      <c r="B437" s="4">
        <f>'Data with Vol Ests'!D$502*('Data with Vol Ests'!D437+('Data with Vol Ests'!D438-'Data with Vol Ests'!D437)*('Data with Vol Ests'!G$503/'Data with Vol Ests'!G438))/'Data with Vol Ests'!D437</f>
        <v>11081.341286546054</v>
      </c>
      <c r="C437" s="4">
        <f>'Data with Vol Ests'!I$502*('Data with Vol Ests'!I437+('Data with Vol Ests'!I438-'Data with Vol Ests'!I437)*('Data with Vol Ests'!L$503/'Data with Vol Ests'!L438))/'Data with Vol Ests'!I437</f>
        <v>5079.993400117953</v>
      </c>
      <c r="D437" s="4">
        <f>'Data with Vol Ests'!N$502*('Data with Vol Ests'!N437+('Data with Vol Ests'!N438-'Data with Vol Ests'!N437)*('Data with Vol Ests'!Q$503/'Data with Vol Ests'!Q438))/'Data with Vol Ests'!N437</f>
        <v>4161.0777298801595</v>
      </c>
      <c r="E437" s="4">
        <f>'Data with Vol Ests'!S$502*('Data with Vol Ests'!S437+('Data with Vol Ests'!S438-'Data with Vol Ests'!S437)*('Data with Vol Ests'!V$503/'Data with Vol Ests'!V438))/'Data with Vol Ests'!S437</f>
        <v>11644.628518907615</v>
      </c>
      <c r="G437" s="5">
        <f>$L$2*B437/Data!C$502+$M$2*C437/Data!D$502+$N$2*D437/Data!E$502+$O$2*E437/Data!F$502</f>
        <v>9878.135531673368</v>
      </c>
      <c r="I437" s="5">
        <f t="shared" si="6"/>
        <v>121.86446832663205</v>
      </c>
    </row>
    <row r="438" spans="1:9" ht="15">
      <c r="A438">
        <f>Data!A439</f>
        <v>437</v>
      </c>
      <c r="B438" s="4">
        <f>'Data with Vol Ests'!D$502*('Data with Vol Ests'!D438+('Data with Vol Ests'!D439-'Data with Vol Ests'!D438)*('Data with Vol Ests'!G$503/'Data with Vol Ests'!G439))/'Data with Vol Ests'!D438</f>
        <v>10627.926920396103</v>
      </c>
      <c r="C438" s="4">
        <f>'Data with Vol Ests'!I$502*('Data with Vol Ests'!I438+('Data with Vol Ests'!I439-'Data with Vol Ests'!I438)*('Data with Vol Ests'!L$503/'Data with Vol Ests'!L439))/'Data with Vol Ests'!I438</f>
        <v>4981.122454228991</v>
      </c>
      <c r="D438" s="4">
        <f>'Data with Vol Ests'!N$502*('Data with Vol Ests'!N438+('Data with Vol Ests'!N439-'Data with Vol Ests'!N438)*('Data with Vol Ests'!Q$503/'Data with Vol Ests'!Q439))/'Data with Vol Ests'!N438</f>
        <v>4023.859134048208</v>
      </c>
      <c r="E438" s="4">
        <f>'Data with Vol Ests'!S$502*('Data with Vol Ests'!S438+('Data with Vol Ests'!S439-'Data with Vol Ests'!S438)*('Data with Vol Ests'!V$503/'Data with Vol Ests'!V439))/'Data with Vol Ests'!S438</f>
        <v>11798.443820069884</v>
      </c>
      <c r="G438" s="5">
        <f>$L$2*B438/Data!C$502+$M$2*C438/Data!D$502+$N$2*D438/Data!E$502+$O$2*E438/Data!F$502</f>
        <v>9649.671790606848</v>
      </c>
      <c r="I438" s="5">
        <f t="shared" si="6"/>
        <v>350.32820939315206</v>
      </c>
    </row>
    <row r="439" spans="1:9" ht="15">
      <c r="A439">
        <f>Data!A440</f>
        <v>438</v>
      </c>
      <c r="B439" s="4">
        <f>'Data with Vol Ests'!D$502*('Data with Vol Ests'!D439+('Data with Vol Ests'!D440-'Data with Vol Ests'!D439)*('Data with Vol Ests'!G$503/'Data with Vol Ests'!G440))/'Data with Vol Ests'!D439</f>
        <v>11021.486814938116</v>
      </c>
      <c r="C439" s="4">
        <f>'Data with Vol Ests'!I$502*('Data with Vol Ests'!I439+('Data with Vol Ests'!I440-'Data with Vol Ests'!I439)*('Data with Vol Ests'!L$503/'Data with Vol Ests'!L440))/'Data with Vol Ests'!I439</f>
        <v>5309.890502207893</v>
      </c>
      <c r="D439" s="4">
        <f>'Data with Vol Ests'!N$502*('Data with Vol Ests'!N439+('Data with Vol Ests'!N440-'Data with Vol Ests'!N439)*('Data with Vol Ests'!Q$503/'Data with Vol Ests'!Q440))/'Data with Vol Ests'!N439</f>
        <v>4231.858754694627</v>
      </c>
      <c r="E439" s="4">
        <f>'Data with Vol Ests'!S$502*('Data with Vol Ests'!S439+('Data with Vol Ests'!S440-'Data with Vol Ests'!S439)*('Data with Vol Ests'!V$503/'Data with Vol Ests'!V440))/'Data with Vol Ests'!S439</f>
        <v>11910.93117058092</v>
      </c>
      <c r="G439" s="5">
        <f>$L$2*B439/Data!C$502+$M$2*C439/Data!D$502+$N$2*D439/Data!E$502+$O$2*E439/Data!F$502</f>
        <v>10050.228705457961</v>
      </c>
      <c r="I439" s="5">
        <f t="shared" si="6"/>
        <v>-50.22870545796104</v>
      </c>
    </row>
    <row r="440" spans="1:9" ht="15">
      <c r="A440">
        <f>Data!A441</f>
        <v>439</v>
      </c>
      <c r="B440" s="4">
        <f>'Data with Vol Ests'!D$502*('Data with Vol Ests'!D440+('Data with Vol Ests'!D441-'Data with Vol Ests'!D440)*('Data with Vol Ests'!G$503/'Data with Vol Ests'!G441))/'Data with Vol Ests'!D440</f>
        <v>10959.48114591864</v>
      </c>
      <c r="C440" s="4">
        <f>'Data with Vol Ests'!I$502*('Data with Vol Ests'!I440+('Data with Vol Ests'!I441-'Data with Vol Ests'!I440)*('Data with Vol Ests'!L$503/'Data with Vol Ests'!L441))/'Data with Vol Ests'!I440</f>
        <v>5117.466865769523</v>
      </c>
      <c r="D440" s="4">
        <f>'Data with Vol Ests'!N$502*('Data with Vol Ests'!N440+('Data with Vol Ests'!N441-'Data with Vol Ests'!N440)*('Data with Vol Ests'!Q$503/'Data with Vol Ests'!Q441))/'Data with Vol Ests'!N440</f>
        <v>4133.596258705029</v>
      </c>
      <c r="E440" s="4">
        <f>'Data with Vol Ests'!S$502*('Data with Vol Ests'!S440+('Data with Vol Ests'!S441-'Data with Vol Ests'!S440)*('Data with Vol Ests'!V$503/'Data with Vol Ests'!V441))/'Data with Vol Ests'!S440</f>
        <v>11997.301836690887</v>
      </c>
      <c r="G440" s="5">
        <f>$L$2*B440/Data!C$502+$M$2*C440/Data!D$502+$N$2*D440/Data!E$502+$O$2*E440/Data!F$502</f>
        <v>9907.788442956862</v>
      </c>
      <c r="I440" s="5">
        <f t="shared" si="6"/>
        <v>92.21155704313787</v>
      </c>
    </row>
    <row r="441" spans="1:9" ht="15">
      <c r="A441">
        <f>Data!A442</f>
        <v>440</v>
      </c>
      <c r="B441" s="4">
        <f>'Data with Vol Ests'!D$502*('Data with Vol Ests'!D441+('Data with Vol Ests'!D442-'Data with Vol Ests'!D441)*('Data with Vol Ests'!G$503/'Data with Vol Ests'!G442))/'Data with Vol Ests'!D441</f>
        <v>11030.197143356048</v>
      </c>
      <c r="C441" s="4">
        <f>'Data with Vol Ests'!I$502*('Data with Vol Ests'!I441+('Data with Vol Ests'!I442-'Data with Vol Ests'!I441)*('Data with Vol Ests'!L$503/'Data with Vol Ests'!L442))/'Data with Vol Ests'!I441</f>
        <v>5276.041259848953</v>
      </c>
      <c r="D441" s="4">
        <f>'Data with Vol Ests'!N$502*('Data with Vol Ests'!N441+('Data with Vol Ests'!N442-'Data with Vol Ests'!N441)*('Data with Vol Ests'!Q$503/'Data with Vol Ests'!Q442))/'Data with Vol Ests'!N441</f>
        <v>4385.257852611097</v>
      </c>
      <c r="E441" s="4">
        <f>'Data with Vol Ests'!S$502*('Data with Vol Ests'!S441+('Data with Vol Ests'!S442-'Data with Vol Ests'!S441)*('Data with Vol Ests'!V$503/'Data with Vol Ests'!V442))/'Data with Vol Ests'!S441</f>
        <v>11982.884746293164</v>
      </c>
      <c r="G441" s="5">
        <f>$L$2*B441/Data!C$502+$M$2*C441/Data!D$502+$N$2*D441/Data!E$502+$O$2*E441/Data!F$502</f>
        <v>10082.127747941426</v>
      </c>
      <c r="I441" s="5">
        <f t="shared" si="6"/>
        <v>-82.1277479414257</v>
      </c>
    </row>
    <row r="442" spans="1:9" ht="15">
      <c r="A442">
        <f>Data!A443</f>
        <v>441</v>
      </c>
      <c r="B442" s="4">
        <f>'Data with Vol Ests'!D$502*('Data with Vol Ests'!D442+('Data with Vol Ests'!D443-'Data with Vol Ests'!D442)*('Data with Vol Ests'!G$503/'Data with Vol Ests'!G443))/'Data with Vol Ests'!D442</f>
        <v>10338.686806237478</v>
      </c>
      <c r="C442" s="4">
        <f>'Data with Vol Ests'!I$502*('Data with Vol Ests'!I442+('Data with Vol Ests'!I443-'Data with Vol Ests'!I442)*('Data with Vol Ests'!L$503/'Data with Vol Ests'!L443))/'Data with Vol Ests'!I442</f>
        <v>4818.308460254378</v>
      </c>
      <c r="D442" s="4">
        <f>'Data with Vol Ests'!N$502*('Data with Vol Ests'!N442+('Data with Vol Ests'!N443-'Data with Vol Ests'!N442)*('Data with Vol Ests'!Q$503/'Data with Vol Ests'!Q443))/'Data with Vol Ests'!N442</f>
        <v>3956.334923196652</v>
      </c>
      <c r="E442" s="4">
        <f>'Data with Vol Ests'!S$502*('Data with Vol Ests'!S442+('Data with Vol Ests'!S443-'Data with Vol Ests'!S442)*('Data with Vol Ests'!V$503/'Data with Vol Ests'!V443))/'Data with Vol Ests'!S442</f>
        <v>11997.082106675763</v>
      </c>
      <c r="G442" s="5">
        <f>$L$2*B442/Data!C$502+$M$2*C442/Data!D$502+$N$2*D442/Data!E$502+$O$2*E442/Data!F$502</f>
        <v>9467.831860149065</v>
      </c>
      <c r="I442" s="5">
        <f t="shared" si="6"/>
        <v>532.1681398509354</v>
      </c>
    </row>
    <row r="443" spans="1:9" ht="15">
      <c r="A443">
        <f>Data!A444</f>
        <v>442</v>
      </c>
      <c r="B443" s="4">
        <f>'Data with Vol Ests'!D$502*('Data with Vol Ests'!D443+('Data with Vol Ests'!D444-'Data with Vol Ests'!D443)*('Data with Vol Ests'!G$503/'Data with Vol Ests'!G444))/'Data with Vol Ests'!D443</f>
        <v>10845.672358035248</v>
      </c>
      <c r="C443" s="4">
        <f>'Data with Vol Ests'!I$502*('Data with Vol Ests'!I443+('Data with Vol Ests'!I444-'Data with Vol Ests'!I443)*('Data with Vol Ests'!L$503/'Data with Vol Ests'!L444))/'Data with Vol Ests'!I443</f>
        <v>5223.940532911349</v>
      </c>
      <c r="D443" s="4">
        <f>'Data with Vol Ests'!N$502*('Data with Vol Ests'!N443+('Data with Vol Ests'!N444-'Data with Vol Ests'!N443)*('Data with Vol Ests'!Q$503/'Data with Vol Ests'!Q444))/'Data with Vol Ests'!N443</f>
        <v>4160.9012123929115</v>
      </c>
      <c r="E443" s="4">
        <f>'Data with Vol Ests'!S$502*('Data with Vol Ests'!S443+('Data with Vol Ests'!S444-'Data with Vol Ests'!S443)*('Data with Vol Ests'!V$503/'Data with Vol Ests'!V444))/'Data with Vol Ests'!S443</f>
        <v>11649.949842575787</v>
      </c>
      <c r="G443" s="5">
        <f>$L$2*B443/Data!C$502+$M$2*C443/Data!D$502+$N$2*D443/Data!E$502+$O$2*E443/Data!F$502</f>
        <v>9876.54826389092</v>
      </c>
      <c r="I443" s="5">
        <f t="shared" si="6"/>
        <v>123.45173610908023</v>
      </c>
    </row>
    <row r="444" spans="1:9" ht="15">
      <c r="A444">
        <f>Data!A445</f>
        <v>443</v>
      </c>
      <c r="B444" s="4">
        <f>'Data with Vol Ests'!D$502*('Data with Vol Ests'!D444+('Data with Vol Ests'!D445-'Data with Vol Ests'!D444)*('Data with Vol Ests'!G$503/'Data with Vol Ests'!G445))/'Data with Vol Ests'!D444</f>
        <v>11027.972293153918</v>
      </c>
      <c r="C444" s="4">
        <f>'Data with Vol Ests'!I$502*('Data with Vol Ests'!I444+('Data with Vol Ests'!I445-'Data with Vol Ests'!I444)*('Data with Vol Ests'!L$503/'Data with Vol Ests'!L445))/'Data with Vol Ests'!I444</f>
        <v>5424.291407921369</v>
      </c>
      <c r="D444" s="4">
        <f>'Data with Vol Ests'!N$502*('Data with Vol Ests'!N444+('Data with Vol Ests'!N445-'Data with Vol Ests'!N444)*('Data with Vol Ests'!Q$503/'Data with Vol Ests'!Q445))/'Data with Vol Ests'!N444</f>
        <v>4314.995324774878</v>
      </c>
      <c r="E444" s="4">
        <f>'Data with Vol Ests'!S$502*('Data with Vol Ests'!S444+('Data with Vol Ests'!S445-'Data with Vol Ests'!S444)*('Data with Vol Ests'!V$503/'Data with Vol Ests'!V445))/'Data with Vol Ests'!S444</f>
        <v>11926.874967607995</v>
      </c>
      <c r="G444" s="5">
        <f>$L$2*B444/Data!C$502+$M$2*C444/Data!D$502+$N$2*D444/Data!E$502+$O$2*E444/Data!F$502</f>
        <v>10140.945685576298</v>
      </c>
      <c r="I444" s="5">
        <f t="shared" si="6"/>
        <v>-140.94568557629827</v>
      </c>
    </row>
    <row r="445" spans="1:9" ht="15">
      <c r="A445">
        <f>Data!A446</f>
        <v>444</v>
      </c>
      <c r="B445" s="4">
        <f>'Data with Vol Ests'!D$502*('Data with Vol Ests'!D445+('Data with Vol Ests'!D446-'Data with Vol Ests'!D445)*('Data with Vol Ests'!G$503/'Data with Vol Ests'!G446))/'Data with Vol Ests'!D445</f>
        <v>11078.230909613187</v>
      </c>
      <c r="C445" s="4">
        <f>'Data with Vol Ests'!I$502*('Data with Vol Ests'!I445+('Data with Vol Ests'!I446-'Data with Vol Ests'!I445)*('Data with Vol Ests'!L$503/'Data with Vol Ests'!L446))/'Data with Vol Ests'!I445</f>
        <v>4868.6830928556</v>
      </c>
      <c r="D445" s="4">
        <f>'Data with Vol Ests'!N$502*('Data with Vol Ests'!N445+('Data with Vol Ests'!N446-'Data with Vol Ests'!N445)*('Data with Vol Ests'!Q$503/'Data with Vol Ests'!Q446))/'Data with Vol Ests'!N445</f>
        <v>4005.223087487886</v>
      </c>
      <c r="E445" s="4">
        <f>'Data with Vol Ests'!S$502*('Data with Vol Ests'!S445+('Data with Vol Ests'!S446-'Data with Vol Ests'!S445)*('Data with Vol Ests'!V$503/'Data with Vol Ests'!V446))/'Data with Vol Ests'!S445</f>
        <v>11982.785962598067</v>
      </c>
      <c r="G445" s="5">
        <f>$L$2*B445/Data!C$502+$M$2*C445/Data!D$502+$N$2*D445/Data!E$502+$O$2*E445/Data!F$502</f>
        <v>9774.482628712694</v>
      </c>
      <c r="I445" s="5">
        <f t="shared" si="6"/>
        <v>225.51737128730565</v>
      </c>
    </row>
    <row r="446" spans="1:9" ht="15">
      <c r="A446">
        <f>Data!A447</f>
        <v>445</v>
      </c>
      <c r="B446" s="4">
        <f>'Data with Vol Ests'!D$502*('Data with Vol Ests'!D446+('Data with Vol Ests'!D447-'Data with Vol Ests'!D446)*('Data with Vol Ests'!G$503/'Data with Vol Ests'!G447))/'Data with Vol Ests'!D446</f>
        <v>10723.863284619982</v>
      </c>
      <c r="C446" s="4">
        <f>'Data with Vol Ests'!I$502*('Data with Vol Ests'!I446+('Data with Vol Ests'!I447-'Data with Vol Ests'!I446)*('Data with Vol Ests'!L$503/'Data with Vol Ests'!L447))/'Data with Vol Ests'!I446</f>
        <v>5084.660874941142</v>
      </c>
      <c r="D446" s="4">
        <f>'Data with Vol Ests'!N$502*('Data with Vol Ests'!N446+('Data with Vol Ests'!N447-'Data with Vol Ests'!N446)*('Data with Vol Ests'!Q$503/'Data with Vol Ests'!Q447))/'Data with Vol Ests'!N446</f>
        <v>4124.882318975087</v>
      </c>
      <c r="E446" s="4">
        <f>'Data with Vol Ests'!S$502*('Data with Vol Ests'!S446+('Data with Vol Ests'!S447-'Data with Vol Ests'!S446)*('Data with Vol Ests'!V$503/'Data with Vol Ests'!V447))/'Data with Vol Ests'!S446</f>
        <v>11768.076249758973</v>
      </c>
      <c r="G446" s="5">
        <f>$L$2*B446/Data!C$502+$M$2*C446/Data!D$502+$N$2*D446/Data!E$502+$O$2*E446/Data!F$502</f>
        <v>9763.098169864874</v>
      </c>
      <c r="I446" s="5">
        <f t="shared" si="6"/>
        <v>236.90183013512615</v>
      </c>
    </row>
    <row r="447" spans="1:9" ht="15">
      <c r="A447">
        <f>Data!A448</f>
        <v>446</v>
      </c>
      <c r="B447" s="4">
        <f>'Data with Vol Ests'!D$502*('Data with Vol Ests'!D447+('Data with Vol Ests'!D448-'Data with Vol Ests'!D447)*('Data with Vol Ests'!G$503/'Data with Vol Ests'!G448))/'Data with Vol Ests'!D447</f>
        <v>11152.544271427938</v>
      </c>
      <c r="C447" s="4">
        <f>'Data with Vol Ests'!I$502*('Data with Vol Ests'!I447+('Data with Vol Ests'!I448-'Data with Vol Ests'!I447)*('Data with Vol Ests'!L$503/'Data with Vol Ests'!L448))/'Data with Vol Ests'!I447</f>
        <v>5304.986416177589</v>
      </c>
      <c r="D447" s="4">
        <f>'Data with Vol Ests'!N$502*('Data with Vol Ests'!N447+('Data with Vol Ests'!N448-'Data with Vol Ests'!N447)*('Data with Vol Ests'!Q$503/'Data with Vol Ests'!Q448))/'Data with Vol Ests'!N447</f>
        <v>4337.353488162875</v>
      </c>
      <c r="E447" s="4">
        <f>'Data with Vol Ests'!S$502*('Data with Vol Ests'!S447+('Data with Vol Ests'!S448-'Data with Vol Ests'!S447)*('Data with Vol Ests'!V$503/'Data with Vol Ests'!V448))/'Data with Vol Ests'!S447</f>
        <v>11977.858358702304</v>
      </c>
      <c r="G447" s="5">
        <f>$L$2*B447/Data!C$502+$M$2*C447/Data!D$502+$N$2*D447/Data!E$502+$O$2*E447/Data!F$502</f>
        <v>10131.066605711518</v>
      </c>
      <c r="I447" s="5">
        <f t="shared" si="6"/>
        <v>-131.0666057115177</v>
      </c>
    </row>
    <row r="448" spans="1:9" ht="15">
      <c r="A448">
        <f>Data!A449</f>
        <v>447</v>
      </c>
      <c r="B448" s="4">
        <f>'Data with Vol Ests'!D$502*('Data with Vol Ests'!D448+('Data with Vol Ests'!D449-'Data with Vol Ests'!D448)*('Data with Vol Ests'!G$503/'Data with Vol Ests'!G449))/'Data with Vol Ests'!D448</f>
        <v>10919.421294412541</v>
      </c>
      <c r="C448" s="4">
        <f>'Data with Vol Ests'!I$502*('Data with Vol Ests'!I448+('Data with Vol Ests'!I449-'Data with Vol Ests'!I448)*('Data with Vol Ests'!L$503/'Data with Vol Ests'!L449))/'Data with Vol Ests'!I448</f>
        <v>5274.9850181151405</v>
      </c>
      <c r="D448" s="4">
        <f>'Data with Vol Ests'!N$502*('Data with Vol Ests'!N448+('Data with Vol Ests'!N449-'Data with Vol Ests'!N448)*('Data with Vol Ests'!Q$503/'Data with Vol Ests'!Q449))/'Data with Vol Ests'!N448</f>
        <v>4223.56563697057</v>
      </c>
      <c r="E448" s="4">
        <f>'Data with Vol Ests'!S$502*('Data with Vol Ests'!S448+('Data with Vol Ests'!S449-'Data with Vol Ests'!S448)*('Data with Vol Ests'!V$503/'Data with Vol Ests'!V449))/'Data with Vol Ests'!S448</f>
        <v>12140.144834559153</v>
      </c>
      <c r="G448" s="5">
        <f>$L$2*B448/Data!C$502+$M$2*C448/Data!D$502+$N$2*D448/Data!E$502+$O$2*E448/Data!F$502</f>
        <v>10029.258322390284</v>
      </c>
      <c r="I448" s="5">
        <f t="shared" si="6"/>
        <v>-29.258322390283865</v>
      </c>
    </row>
    <row r="449" spans="1:9" ht="15">
      <c r="A449">
        <f>Data!A450</f>
        <v>448</v>
      </c>
      <c r="B449" s="4">
        <f>'Data with Vol Ests'!D$502*('Data with Vol Ests'!D449+('Data with Vol Ests'!D450-'Data with Vol Ests'!D449)*('Data with Vol Ests'!G$503/'Data with Vol Ests'!G450))/'Data with Vol Ests'!D449</f>
        <v>11306.77538554359</v>
      </c>
      <c r="C449" s="4">
        <f>'Data with Vol Ests'!I$502*('Data with Vol Ests'!I449+('Data with Vol Ests'!I450-'Data with Vol Ests'!I449)*('Data with Vol Ests'!L$503/'Data with Vol Ests'!L450))/'Data with Vol Ests'!I449</f>
        <v>5038.477808085482</v>
      </c>
      <c r="D449" s="4">
        <f>'Data with Vol Ests'!N$502*('Data with Vol Ests'!N449+('Data with Vol Ests'!N450-'Data with Vol Ests'!N449)*('Data with Vol Ests'!Q$503/'Data with Vol Ests'!Q450))/'Data with Vol Ests'!N449</f>
        <v>4066.664982518225</v>
      </c>
      <c r="E449" s="4">
        <f>'Data with Vol Ests'!S$502*('Data with Vol Ests'!S449+('Data with Vol Ests'!S450-'Data with Vol Ests'!S449)*('Data with Vol Ests'!V$503/'Data with Vol Ests'!V450))/'Data with Vol Ests'!S449</f>
        <v>11538.391664990539</v>
      </c>
      <c r="G449" s="5">
        <f>$L$2*B449/Data!C$502+$M$2*C449/Data!D$502+$N$2*D449/Data!E$502+$O$2*E449/Data!F$502</f>
        <v>9895.94921257225</v>
      </c>
      <c r="I449" s="5">
        <f t="shared" si="6"/>
        <v>104.05078742775004</v>
      </c>
    </row>
    <row r="450" spans="1:9" ht="15">
      <c r="A450">
        <f>Data!A451</f>
        <v>449</v>
      </c>
      <c r="B450" s="4">
        <f>'Data with Vol Ests'!D$502*('Data with Vol Ests'!D450+('Data with Vol Ests'!D451-'Data with Vol Ests'!D450)*('Data with Vol Ests'!G$503/'Data with Vol Ests'!G451))/'Data with Vol Ests'!D450</f>
        <v>10590.231349129512</v>
      </c>
      <c r="C450" s="4">
        <f>'Data with Vol Ests'!I$502*('Data with Vol Ests'!I450+('Data with Vol Ests'!I451-'Data with Vol Ests'!I450)*('Data with Vol Ests'!L$503/'Data with Vol Ests'!L451))/'Data with Vol Ests'!I450</f>
        <v>5394.855680895332</v>
      </c>
      <c r="D450" s="4">
        <f>'Data with Vol Ests'!N$502*('Data with Vol Ests'!N450+('Data with Vol Ests'!N451-'Data with Vol Ests'!N450)*('Data with Vol Ests'!Q$503/'Data with Vol Ests'!Q451))/'Data with Vol Ests'!N450</f>
        <v>4379.559657616604</v>
      </c>
      <c r="E450" s="4">
        <f>'Data with Vol Ests'!S$502*('Data with Vol Ests'!S450+('Data with Vol Ests'!S451-'Data with Vol Ests'!S450)*('Data with Vol Ests'!V$503/'Data with Vol Ests'!V451))/'Data with Vol Ests'!S450</f>
        <v>12032.391221846097</v>
      </c>
      <c r="G450" s="5">
        <f>$L$2*B450/Data!C$502+$M$2*C450/Data!D$502+$N$2*D450/Data!E$502+$O$2*E450/Data!F$502</f>
        <v>9997.945226515616</v>
      </c>
      <c r="I450" s="5">
        <f aca="true" t="shared" si="7" ref="I450:I501">10000-G450</f>
        <v>2.054773484383986</v>
      </c>
    </row>
    <row r="451" spans="1:9" ht="15">
      <c r="A451">
        <f>Data!A452</f>
        <v>450</v>
      </c>
      <c r="B451" s="4">
        <f>'Data with Vol Ests'!D$502*('Data with Vol Ests'!D451+('Data with Vol Ests'!D452-'Data with Vol Ests'!D451)*('Data with Vol Ests'!G$503/'Data with Vol Ests'!G452))/'Data with Vol Ests'!D451</f>
        <v>11164.884873373032</v>
      </c>
      <c r="C451" s="4">
        <f>'Data with Vol Ests'!I$502*('Data with Vol Ests'!I451+('Data with Vol Ests'!I452-'Data with Vol Ests'!I451)*('Data with Vol Ests'!L$503/'Data with Vol Ests'!L452))/'Data with Vol Ests'!I451</f>
        <v>4933.822149777921</v>
      </c>
      <c r="D451" s="4">
        <f>'Data with Vol Ests'!N$502*('Data with Vol Ests'!N451+('Data with Vol Ests'!N452-'Data with Vol Ests'!N451)*('Data with Vol Ests'!Q$503/'Data with Vol Ests'!Q452))/'Data with Vol Ests'!N451</f>
        <v>3976.3092159854837</v>
      </c>
      <c r="E451" s="4">
        <f>'Data with Vol Ests'!S$502*('Data with Vol Ests'!S451+('Data with Vol Ests'!S452-'Data with Vol Ests'!S451)*('Data with Vol Ests'!V$503/'Data with Vol Ests'!V452))/'Data with Vol Ests'!S451</f>
        <v>12027.62863372058</v>
      </c>
      <c r="G451" s="5">
        <f>$L$2*B451/Data!C$502+$M$2*C451/Data!D$502+$N$2*D451/Data!E$502+$O$2*E451/Data!F$502</f>
        <v>9844.161137481424</v>
      </c>
      <c r="I451" s="5">
        <f t="shared" si="7"/>
        <v>155.8388625185762</v>
      </c>
    </row>
    <row r="452" spans="1:9" ht="15">
      <c r="A452">
        <f>Data!A453</f>
        <v>451</v>
      </c>
      <c r="B452" s="4">
        <f>'Data with Vol Ests'!D$502*('Data with Vol Ests'!D452+('Data with Vol Ests'!D453-'Data with Vol Ests'!D452)*('Data with Vol Ests'!G$503/'Data with Vol Ests'!G453))/'Data with Vol Ests'!D452</f>
        <v>10794.2721729431</v>
      </c>
      <c r="C452" s="4">
        <f>'Data with Vol Ests'!I$502*('Data with Vol Ests'!I452+('Data with Vol Ests'!I453-'Data with Vol Ests'!I452)*('Data with Vol Ests'!L$503/'Data with Vol Ests'!L453))/'Data with Vol Ests'!I452</f>
        <v>4895.693839489494</v>
      </c>
      <c r="D452" s="4">
        <f>'Data with Vol Ests'!N$502*('Data with Vol Ests'!N452+('Data with Vol Ests'!N453-'Data with Vol Ests'!N452)*('Data with Vol Ests'!Q$503/'Data with Vol Ests'!Q453))/'Data with Vol Ests'!N452</f>
        <v>3940.021164820604</v>
      </c>
      <c r="E452" s="4">
        <f>'Data with Vol Ests'!S$502*('Data with Vol Ests'!S452+('Data with Vol Ests'!S453-'Data with Vol Ests'!S452)*('Data with Vol Ests'!V$503/'Data with Vol Ests'!V453))/'Data with Vol Ests'!S452</f>
        <v>11966.8720989268</v>
      </c>
      <c r="G452" s="5">
        <f>$L$2*B452/Data!C$502+$M$2*C452/Data!D$502+$N$2*D452/Data!E$502+$O$2*E452/Data!F$502</f>
        <v>9668.947021630518</v>
      </c>
      <c r="I452" s="5">
        <f t="shared" si="7"/>
        <v>331.05297836948193</v>
      </c>
    </row>
    <row r="453" spans="1:9" ht="15">
      <c r="A453">
        <f>Data!A454</f>
        <v>452</v>
      </c>
      <c r="B453" s="4">
        <f>'Data with Vol Ests'!D$502*('Data with Vol Ests'!D453+('Data with Vol Ests'!D454-'Data with Vol Ests'!D453)*('Data with Vol Ests'!G$503/'Data with Vol Ests'!G454))/'Data with Vol Ests'!D453</f>
        <v>10940.455821950349</v>
      </c>
      <c r="C453" s="4">
        <f>'Data with Vol Ests'!I$502*('Data with Vol Ests'!I453+('Data with Vol Ests'!I454-'Data with Vol Ests'!I453)*('Data with Vol Ests'!L$503/'Data with Vol Ests'!L454))/'Data with Vol Ests'!I453</f>
        <v>5273.48228941811</v>
      </c>
      <c r="D453" s="4">
        <f>'Data with Vol Ests'!N$502*('Data with Vol Ests'!N453+('Data with Vol Ests'!N454-'Data with Vol Ests'!N453)*('Data with Vol Ests'!Q$503/'Data with Vol Ests'!Q454))/'Data with Vol Ests'!N453</f>
        <v>4311.485329415007</v>
      </c>
      <c r="E453" s="4">
        <f>'Data with Vol Ests'!S$502*('Data with Vol Ests'!S453+('Data with Vol Ests'!S454-'Data with Vol Ests'!S453)*('Data with Vol Ests'!V$503/'Data with Vol Ests'!V454))/'Data with Vol Ests'!S453</f>
        <v>11962.583820332737</v>
      </c>
      <c r="G453" s="5">
        <f>$L$2*B453/Data!C$502+$M$2*C453/Data!D$502+$N$2*D453/Data!E$502+$O$2*E453/Data!F$502</f>
        <v>10027.247549668653</v>
      </c>
      <c r="I453" s="5">
        <f t="shared" si="7"/>
        <v>-27.247549668652937</v>
      </c>
    </row>
    <row r="454" spans="1:9" ht="15">
      <c r="A454">
        <f>Data!A455</f>
        <v>453</v>
      </c>
      <c r="B454" s="4">
        <f>'Data with Vol Ests'!D$502*('Data with Vol Ests'!D454+('Data with Vol Ests'!D455-'Data with Vol Ests'!D454)*('Data with Vol Ests'!G$503/'Data with Vol Ests'!G455))/'Data with Vol Ests'!D454</f>
        <v>10850.024666615962</v>
      </c>
      <c r="C454" s="4">
        <f>'Data with Vol Ests'!I$502*('Data with Vol Ests'!I454+('Data with Vol Ests'!I455-'Data with Vol Ests'!I454)*('Data with Vol Ests'!L$503/'Data with Vol Ests'!L455))/'Data with Vol Ests'!I454</f>
        <v>4939.677640098333</v>
      </c>
      <c r="D454" s="4">
        <f>'Data with Vol Ests'!N$502*('Data with Vol Ests'!N454+('Data with Vol Ests'!N455-'Data with Vol Ests'!N454)*('Data with Vol Ests'!Q$503/'Data with Vol Ests'!Q455))/'Data with Vol Ests'!N454</f>
        <v>4061.2254226878144</v>
      </c>
      <c r="E454" s="4">
        <f>'Data with Vol Ests'!S$502*('Data with Vol Ests'!S454+('Data with Vol Ests'!S455-'Data with Vol Ests'!S454)*('Data with Vol Ests'!V$503/'Data with Vol Ests'!V455))/'Data with Vol Ests'!S454</f>
        <v>11613.723668145376</v>
      </c>
      <c r="G454" s="5">
        <f>$L$2*B454/Data!C$502+$M$2*C454/Data!D$502+$N$2*D454/Data!E$502+$O$2*E454/Data!F$502</f>
        <v>9684.419050037035</v>
      </c>
      <c r="I454" s="5">
        <f t="shared" si="7"/>
        <v>315.58094996296495</v>
      </c>
    </row>
    <row r="455" spans="1:9" ht="15">
      <c r="A455">
        <f>Data!A456</f>
        <v>454</v>
      </c>
      <c r="B455" s="4">
        <f>'Data with Vol Ests'!D$502*('Data with Vol Ests'!D455+('Data with Vol Ests'!D456-'Data with Vol Ests'!D455)*('Data with Vol Ests'!G$503/'Data with Vol Ests'!G456))/'Data with Vol Ests'!D455</f>
        <v>11548.09324118092</v>
      </c>
      <c r="C455" s="4">
        <f>'Data with Vol Ests'!I$502*('Data with Vol Ests'!I455+('Data with Vol Ests'!I456-'Data with Vol Ests'!I455)*('Data with Vol Ests'!L$503/'Data with Vol Ests'!L456))/'Data with Vol Ests'!I455</f>
        <v>5155.47026789972</v>
      </c>
      <c r="D455" s="4">
        <f>'Data with Vol Ests'!N$502*('Data with Vol Ests'!N455+('Data with Vol Ests'!N456-'Data with Vol Ests'!N455)*('Data with Vol Ests'!Q$503/'Data with Vol Ests'!Q456))/'Data with Vol Ests'!N455</f>
        <v>4331.037297301845</v>
      </c>
      <c r="E455" s="4">
        <f>'Data with Vol Ests'!S$502*('Data with Vol Ests'!S455+('Data with Vol Ests'!S456-'Data with Vol Ests'!S455)*('Data with Vol Ests'!V$503/'Data with Vol Ests'!V456))/'Data with Vol Ests'!S455</f>
        <v>12015.858626843243</v>
      </c>
      <c r="G455" s="5">
        <f>$L$2*B455/Data!C$502+$M$2*C455/Data!D$502+$N$2*D455/Data!E$502+$O$2*E455/Data!F$502</f>
        <v>10193.141222708338</v>
      </c>
      <c r="I455" s="5">
        <f t="shared" si="7"/>
        <v>-193.14122270833832</v>
      </c>
    </row>
    <row r="456" spans="1:9" ht="15">
      <c r="A456">
        <f>Data!A457</f>
        <v>455</v>
      </c>
      <c r="B456" s="4">
        <f>'Data with Vol Ests'!D$502*('Data with Vol Ests'!D456+('Data with Vol Ests'!D457-'Data with Vol Ests'!D456)*('Data with Vol Ests'!G$503/'Data with Vol Ests'!G457))/'Data with Vol Ests'!D456</f>
        <v>11369.493230792077</v>
      </c>
      <c r="C456" s="4">
        <f>'Data with Vol Ests'!I$502*('Data with Vol Ests'!I456+('Data with Vol Ests'!I457-'Data with Vol Ests'!I456)*('Data with Vol Ests'!L$503/'Data with Vol Ests'!L457))/'Data with Vol Ests'!I456</f>
        <v>5470.388167185087</v>
      </c>
      <c r="D456" s="4">
        <f>'Data with Vol Ests'!N$502*('Data with Vol Ests'!N456+('Data with Vol Ests'!N457-'Data with Vol Ests'!N456)*('Data with Vol Ests'!Q$503/'Data with Vol Ests'!Q457))/'Data with Vol Ests'!N456</f>
        <v>4456.806725579683</v>
      </c>
      <c r="E456" s="4">
        <f>'Data with Vol Ests'!S$502*('Data with Vol Ests'!S456+('Data with Vol Ests'!S457-'Data with Vol Ests'!S456)*('Data with Vol Ests'!V$503/'Data with Vol Ests'!V457))/'Data with Vol Ests'!S456</f>
        <v>12202.483202495274</v>
      </c>
      <c r="G456" s="5">
        <f>$L$2*B456/Data!C$502+$M$2*C456/Data!D$502+$N$2*D456/Data!E$502+$O$2*E456/Data!F$502</f>
        <v>10370.95637433083</v>
      </c>
      <c r="I456" s="5">
        <f t="shared" si="7"/>
        <v>-370.95637433082993</v>
      </c>
    </row>
    <row r="457" spans="1:9" ht="15">
      <c r="A457">
        <f>Data!A458</f>
        <v>456</v>
      </c>
      <c r="B457" s="4">
        <f>'Data with Vol Ests'!D$502*('Data with Vol Ests'!D457+('Data with Vol Ests'!D458-'Data with Vol Ests'!D457)*('Data with Vol Ests'!G$503/'Data with Vol Ests'!G458))/'Data with Vol Ests'!D457</f>
        <v>11101.647319841746</v>
      </c>
      <c r="C457" s="4">
        <f>'Data with Vol Ests'!I$502*('Data with Vol Ests'!I457+('Data with Vol Ests'!I458-'Data with Vol Ests'!I457)*('Data with Vol Ests'!L$503/'Data with Vol Ests'!L458))/'Data with Vol Ests'!I457</f>
        <v>5363.4103212019045</v>
      </c>
      <c r="D457" s="4">
        <f>'Data with Vol Ests'!N$502*('Data with Vol Ests'!N457+('Data with Vol Ests'!N458-'Data with Vol Ests'!N457)*('Data with Vol Ests'!Q$503/'Data with Vol Ests'!Q458))/'Data with Vol Ests'!N457</f>
        <v>4362.284066505522</v>
      </c>
      <c r="E457" s="4">
        <f>'Data with Vol Ests'!S$502*('Data with Vol Ests'!S457+('Data with Vol Ests'!S458-'Data with Vol Ests'!S457)*('Data with Vol Ests'!V$503/'Data with Vol Ests'!V458))/'Data with Vol Ests'!S457</f>
        <v>11876.646509775586</v>
      </c>
      <c r="G457" s="5">
        <f>$L$2*B457/Data!C$502+$M$2*C457/Data!D$502+$N$2*D457/Data!E$502+$O$2*E457/Data!F$502</f>
        <v>10135.359956721179</v>
      </c>
      <c r="I457" s="5">
        <f t="shared" si="7"/>
        <v>-135.3599567211786</v>
      </c>
    </row>
    <row r="458" spans="1:9" ht="15">
      <c r="A458">
        <f>Data!A459</f>
        <v>457</v>
      </c>
      <c r="B458" s="4">
        <f>'Data with Vol Ests'!D$502*('Data with Vol Ests'!D458+('Data with Vol Ests'!D459-'Data with Vol Ests'!D458)*('Data with Vol Ests'!G$503/'Data with Vol Ests'!G459))/'Data with Vol Ests'!D458</f>
        <v>11194.930832676951</v>
      </c>
      <c r="C458" s="4">
        <f>'Data with Vol Ests'!I$502*('Data with Vol Ests'!I458+('Data with Vol Ests'!I459-'Data with Vol Ests'!I458)*('Data with Vol Ests'!L$503/'Data with Vol Ests'!L459))/'Data with Vol Ests'!I458</f>
        <v>5174.776545711964</v>
      </c>
      <c r="D458" s="4">
        <f>'Data with Vol Ests'!N$502*('Data with Vol Ests'!N458+('Data with Vol Ests'!N459-'Data with Vol Ests'!N458)*('Data with Vol Ests'!Q$503/'Data with Vol Ests'!Q459))/'Data with Vol Ests'!N458</f>
        <v>4277.21279511063</v>
      </c>
      <c r="E458" s="4">
        <f>'Data with Vol Ests'!S$502*('Data with Vol Ests'!S458+('Data with Vol Ests'!S459-'Data with Vol Ests'!S458)*('Data with Vol Ests'!V$503/'Data with Vol Ests'!V459))/'Data with Vol Ests'!S458</f>
        <v>12611.171098809731</v>
      </c>
      <c r="G458" s="5">
        <f>$L$2*B458/Data!C$502+$M$2*C458/Data!D$502+$N$2*D458/Data!E$502+$O$2*E458/Data!F$502</f>
        <v>10162.550937253265</v>
      </c>
      <c r="I458" s="5">
        <f t="shared" si="7"/>
        <v>-162.55093725326515</v>
      </c>
    </row>
    <row r="459" spans="1:9" ht="15">
      <c r="A459">
        <f>Data!A460</f>
        <v>458</v>
      </c>
      <c r="B459" s="4">
        <f>'Data with Vol Ests'!D$502*('Data with Vol Ests'!D459+('Data with Vol Ests'!D460-'Data with Vol Ests'!D459)*('Data with Vol Ests'!G$503/'Data with Vol Ests'!G460))/'Data with Vol Ests'!D459</f>
        <v>11071.099691933981</v>
      </c>
      <c r="C459" s="4">
        <f>'Data with Vol Ests'!I$502*('Data with Vol Ests'!I459+('Data with Vol Ests'!I460-'Data with Vol Ests'!I459)*('Data with Vol Ests'!L$503/'Data with Vol Ests'!L460))/'Data with Vol Ests'!I459</f>
        <v>5357.153114161522</v>
      </c>
      <c r="D459" s="4">
        <f>'Data with Vol Ests'!N$502*('Data with Vol Ests'!N459+('Data with Vol Ests'!N460-'Data with Vol Ests'!N459)*('Data with Vol Ests'!Q$503/'Data with Vol Ests'!Q460))/'Data with Vol Ests'!N459</f>
        <v>4376.890190741012</v>
      </c>
      <c r="E459" s="4">
        <f>'Data with Vol Ests'!S$502*('Data with Vol Ests'!S459+('Data with Vol Ests'!S460-'Data with Vol Ests'!S459)*('Data with Vol Ests'!V$503/'Data with Vol Ests'!V460))/'Data with Vol Ests'!S459</f>
        <v>12178.197812787843</v>
      </c>
      <c r="G459" s="5">
        <f>$L$2*B459/Data!C$502+$M$2*C459/Data!D$502+$N$2*D459/Data!E$502+$O$2*E459/Data!F$502</f>
        <v>10174.348756651038</v>
      </c>
      <c r="I459" s="5">
        <f t="shared" si="7"/>
        <v>-174.34875665103755</v>
      </c>
    </row>
    <row r="460" spans="1:9" ht="15">
      <c r="A460">
        <f>Data!A461</f>
        <v>459</v>
      </c>
      <c r="B460" s="4">
        <f>'Data with Vol Ests'!D$502*('Data with Vol Ests'!D460+('Data with Vol Ests'!D461-'Data with Vol Ests'!D460)*('Data with Vol Ests'!G$503/'Data with Vol Ests'!G461))/'Data with Vol Ests'!D460</f>
        <v>10544.68980197901</v>
      </c>
      <c r="C460" s="4">
        <f>'Data with Vol Ests'!I$502*('Data with Vol Ests'!I460+('Data with Vol Ests'!I461-'Data with Vol Ests'!I460)*('Data with Vol Ests'!L$503/'Data with Vol Ests'!L461))/'Data with Vol Ests'!I460</f>
        <v>5036.465643843837</v>
      </c>
      <c r="D460" s="4">
        <f>'Data with Vol Ests'!N$502*('Data with Vol Ests'!N460+('Data with Vol Ests'!N461-'Data with Vol Ests'!N460)*('Data with Vol Ests'!Q$503/'Data with Vol Ests'!Q461))/'Data with Vol Ests'!N460</f>
        <v>4118.331723079238</v>
      </c>
      <c r="E460" s="4">
        <f>'Data with Vol Ests'!S$502*('Data with Vol Ests'!S460+('Data with Vol Ests'!S461-'Data with Vol Ests'!S460)*('Data with Vol Ests'!V$503/'Data with Vol Ests'!V461))/'Data with Vol Ests'!S460</f>
        <v>12398.14748120142</v>
      </c>
      <c r="G460" s="5">
        <f>$L$2*B460/Data!C$502+$M$2*C460/Data!D$502+$N$2*D460/Data!E$502+$O$2*E460/Data!F$502</f>
        <v>9773.658572498985</v>
      </c>
      <c r="I460" s="5">
        <f t="shared" si="7"/>
        <v>226.34142750101455</v>
      </c>
    </row>
    <row r="461" spans="1:9" ht="15">
      <c r="A461">
        <f>Data!A462</f>
        <v>460</v>
      </c>
      <c r="B461" s="4">
        <f>'Data with Vol Ests'!D$502*('Data with Vol Ests'!D461+('Data with Vol Ests'!D462-'Data with Vol Ests'!D461)*('Data with Vol Ests'!G$503/'Data with Vol Ests'!G462))/'Data with Vol Ests'!D461</f>
        <v>11056.204251185009</v>
      </c>
      <c r="C461" s="4">
        <f>'Data with Vol Ests'!I$502*('Data with Vol Ests'!I461+('Data with Vol Ests'!I462-'Data with Vol Ests'!I461)*('Data with Vol Ests'!L$503/'Data with Vol Ests'!L462))/'Data with Vol Ests'!I461</f>
        <v>5178.981712150778</v>
      </c>
      <c r="D461" s="4">
        <f>'Data with Vol Ests'!N$502*('Data with Vol Ests'!N461+('Data with Vol Ests'!N462-'Data with Vol Ests'!N461)*('Data with Vol Ests'!Q$503/'Data with Vol Ests'!Q462))/'Data with Vol Ests'!N461</f>
        <v>4280.0774973773105</v>
      </c>
      <c r="E461" s="4">
        <f>'Data with Vol Ests'!S$502*('Data with Vol Ests'!S461+('Data with Vol Ests'!S462-'Data with Vol Ests'!S461)*('Data with Vol Ests'!V$503/'Data with Vol Ests'!V462))/'Data with Vol Ests'!S461</f>
        <v>11668.357399954266</v>
      </c>
      <c r="G461" s="5">
        <f>$L$2*B461/Data!C$502+$M$2*C461/Data!D$502+$N$2*D461/Data!E$502+$O$2*E461/Data!F$502</f>
        <v>9958.260921051504</v>
      </c>
      <c r="I461" s="5">
        <f t="shared" si="7"/>
        <v>41.73907894849617</v>
      </c>
    </row>
    <row r="462" spans="1:9" ht="15">
      <c r="A462">
        <f>Data!A463</f>
        <v>461</v>
      </c>
      <c r="B462" s="4">
        <f>'Data with Vol Ests'!D$502*('Data with Vol Ests'!D462+('Data with Vol Ests'!D463-'Data with Vol Ests'!D462)*('Data with Vol Ests'!G$503/'Data with Vol Ests'!G463))/'Data with Vol Ests'!D462</f>
        <v>10628.92062406188</v>
      </c>
      <c r="C462" s="4">
        <f>'Data with Vol Ests'!I$502*('Data with Vol Ests'!I462+('Data with Vol Ests'!I463-'Data with Vol Ests'!I462)*('Data with Vol Ests'!L$503/'Data with Vol Ests'!L463))/'Data with Vol Ests'!I462</f>
        <v>5120.257832590887</v>
      </c>
      <c r="D462" s="4">
        <f>'Data with Vol Ests'!N$502*('Data with Vol Ests'!N462+('Data with Vol Ests'!N463-'Data with Vol Ests'!N462)*('Data with Vol Ests'!Q$503/'Data with Vol Ests'!Q463))/'Data with Vol Ests'!N462</f>
        <v>4128.780925333063</v>
      </c>
      <c r="E462" s="4">
        <f>'Data with Vol Ests'!S$502*('Data with Vol Ests'!S462+('Data with Vol Ests'!S463-'Data with Vol Ests'!S462)*('Data with Vol Ests'!V$503/'Data with Vol Ests'!V463))/'Data with Vol Ests'!S462</f>
        <v>12030.281588034353</v>
      </c>
      <c r="G462" s="5">
        <f>$L$2*B462/Data!C$502+$M$2*C462/Data!D$502+$N$2*D462/Data!E$502+$O$2*E462/Data!F$502</f>
        <v>9793.79070025791</v>
      </c>
      <c r="I462" s="5">
        <f t="shared" si="7"/>
        <v>206.20929974208957</v>
      </c>
    </row>
    <row r="463" spans="1:9" ht="15">
      <c r="A463">
        <f>Data!A464</f>
        <v>462</v>
      </c>
      <c r="B463" s="4">
        <f>'Data with Vol Ests'!D$502*('Data with Vol Ests'!D463+('Data with Vol Ests'!D464-'Data with Vol Ests'!D463)*('Data with Vol Ests'!G$503/'Data with Vol Ests'!G464))/'Data with Vol Ests'!D463</f>
        <v>11448.105636636605</v>
      </c>
      <c r="C463" s="4">
        <f>'Data with Vol Ests'!I$502*('Data with Vol Ests'!I463+('Data with Vol Ests'!I464-'Data with Vol Ests'!I463)*('Data with Vol Ests'!L$503/'Data with Vol Ests'!L464))/'Data with Vol Ests'!I463</f>
        <v>5210.05535764695</v>
      </c>
      <c r="D463" s="4">
        <f>'Data with Vol Ests'!N$502*('Data with Vol Ests'!N463+('Data with Vol Ests'!N464-'Data with Vol Ests'!N463)*('Data with Vol Ests'!Q$503/'Data with Vol Ests'!Q464))/'Data with Vol Ests'!N463</f>
        <v>4219.268347396194</v>
      </c>
      <c r="E463" s="4">
        <f>'Data with Vol Ests'!S$502*('Data with Vol Ests'!S463+('Data with Vol Ests'!S464-'Data with Vol Ests'!S463)*('Data with Vol Ests'!V$503/'Data with Vol Ests'!V464))/'Data with Vol Ests'!S463</f>
        <v>11756.665613827634</v>
      </c>
      <c r="G463" s="5">
        <f>$L$2*B463/Data!C$502+$M$2*C463/Data!D$502+$N$2*D463/Data!E$502+$O$2*E463/Data!F$502</f>
        <v>10118.746238894499</v>
      </c>
      <c r="I463" s="5">
        <f t="shared" si="7"/>
        <v>-118.74623889449867</v>
      </c>
    </row>
    <row r="464" spans="1:9" ht="15">
      <c r="A464">
        <f>Data!A465</f>
        <v>463</v>
      </c>
      <c r="B464" s="4">
        <f>'Data with Vol Ests'!D$502*('Data with Vol Ests'!D464+('Data with Vol Ests'!D465-'Data with Vol Ests'!D464)*('Data with Vol Ests'!G$503/'Data with Vol Ests'!G465))/'Data with Vol Ests'!D464</f>
        <v>11295.85297604961</v>
      </c>
      <c r="C464" s="4">
        <f>'Data with Vol Ests'!I$502*('Data with Vol Ests'!I464+('Data with Vol Ests'!I465-'Data with Vol Ests'!I464)*('Data with Vol Ests'!L$503/'Data with Vol Ests'!L465))/'Data with Vol Ests'!I464</f>
        <v>5403.779712038111</v>
      </c>
      <c r="D464" s="4">
        <f>'Data with Vol Ests'!N$502*('Data with Vol Ests'!N464+('Data with Vol Ests'!N465-'Data with Vol Ests'!N464)*('Data with Vol Ests'!Q$503/'Data with Vol Ests'!Q465))/'Data with Vol Ests'!N464</f>
        <v>4384.1978710338335</v>
      </c>
      <c r="E464" s="4">
        <f>'Data with Vol Ests'!S$502*('Data with Vol Ests'!S464+('Data with Vol Ests'!S465-'Data with Vol Ests'!S464)*('Data with Vol Ests'!V$503/'Data with Vol Ests'!V465))/'Data with Vol Ests'!S464</f>
        <v>12277.74816414832</v>
      </c>
      <c r="G464" s="5">
        <f>$L$2*B464/Data!C$502+$M$2*C464/Data!D$502+$N$2*D464/Data!E$502+$O$2*E464/Data!F$502</f>
        <v>10301.140726683478</v>
      </c>
      <c r="I464" s="5">
        <f t="shared" si="7"/>
        <v>-301.1407266834776</v>
      </c>
    </row>
    <row r="465" spans="1:9" ht="15">
      <c r="A465">
        <f>Data!A466</f>
        <v>464</v>
      </c>
      <c r="B465" s="4">
        <f>'Data with Vol Ests'!D$502*('Data with Vol Ests'!D465+('Data with Vol Ests'!D466-'Data with Vol Ests'!D465)*('Data with Vol Ests'!G$503/'Data with Vol Ests'!G466))/'Data with Vol Ests'!D465</f>
        <v>10726.901000866532</v>
      </c>
      <c r="C465" s="4">
        <f>'Data with Vol Ests'!I$502*('Data with Vol Ests'!I465+('Data with Vol Ests'!I466-'Data with Vol Ests'!I465)*('Data with Vol Ests'!L$503/'Data with Vol Ests'!L466))/'Data with Vol Ests'!I465</f>
        <v>5179.819111487334</v>
      </c>
      <c r="D465" s="4">
        <f>'Data with Vol Ests'!N$502*('Data with Vol Ests'!N465+('Data with Vol Ests'!N466-'Data with Vol Ests'!N465)*('Data with Vol Ests'!Q$503/'Data with Vol Ests'!Q466))/'Data with Vol Ests'!N465</f>
        <v>4211.261044889582</v>
      </c>
      <c r="E465" s="4">
        <f>'Data with Vol Ests'!S$502*('Data with Vol Ests'!S465+('Data with Vol Ests'!S466-'Data with Vol Ests'!S465)*('Data with Vol Ests'!V$503/'Data with Vol Ests'!V466))/'Data with Vol Ests'!S465</f>
        <v>12017.997620661672</v>
      </c>
      <c r="G465" s="5">
        <f>$L$2*B465/Data!C$502+$M$2*C465/Data!D$502+$N$2*D465/Data!E$502+$O$2*E465/Data!F$502</f>
        <v>9881.198078237194</v>
      </c>
      <c r="I465" s="5">
        <f t="shared" si="7"/>
        <v>118.80192176280616</v>
      </c>
    </row>
    <row r="466" spans="1:9" ht="15">
      <c r="A466">
        <f>Data!A467</f>
        <v>465</v>
      </c>
      <c r="B466" s="4">
        <f>'Data with Vol Ests'!D$502*('Data with Vol Ests'!D466+('Data with Vol Ests'!D467-'Data with Vol Ests'!D466)*('Data with Vol Ests'!G$503/'Data with Vol Ests'!G467))/'Data with Vol Ests'!D466</f>
        <v>10947.618275921797</v>
      </c>
      <c r="C466" s="4">
        <f>'Data with Vol Ests'!I$502*('Data with Vol Ests'!I466+('Data with Vol Ests'!I467-'Data with Vol Ests'!I466)*('Data with Vol Ests'!L$503/'Data with Vol Ests'!L467))/'Data with Vol Ests'!I466</f>
        <v>5081.67384731288</v>
      </c>
      <c r="D466" s="4">
        <f>'Data with Vol Ests'!N$502*('Data with Vol Ests'!N466+('Data with Vol Ests'!N467-'Data with Vol Ests'!N466)*('Data with Vol Ests'!Q$503/'Data with Vol Ests'!Q467))/'Data with Vol Ests'!N466</f>
        <v>4073.821935647199</v>
      </c>
      <c r="E466" s="4">
        <f>'Data with Vol Ests'!S$502*('Data with Vol Ests'!S466+('Data with Vol Ests'!S467-'Data with Vol Ests'!S466)*('Data with Vol Ests'!V$503/'Data with Vol Ests'!V467))/'Data with Vol Ests'!S466</f>
        <v>11636.730523204678</v>
      </c>
      <c r="G466" s="5">
        <f>$L$2*B466/Data!C$502+$M$2*C466/Data!D$502+$N$2*D466/Data!E$502+$O$2*E466/Data!F$502</f>
        <v>9808.61732191779</v>
      </c>
      <c r="I466" s="5">
        <f t="shared" si="7"/>
        <v>191.38267808220917</v>
      </c>
    </row>
    <row r="467" spans="1:9" ht="15">
      <c r="A467">
        <f>Data!A468</f>
        <v>466</v>
      </c>
      <c r="B467" s="4">
        <f>'Data with Vol Ests'!D$502*('Data with Vol Ests'!D467+('Data with Vol Ests'!D468-'Data with Vol Ests'!D467)*('Data with Vol Ests'!G$503/'Data with Vol Ests'!G468))/'Data with Vol Ests'!D467</f>
        <v>10959.33647857628</v>
      </c>
      <c r="C467" s="4">
        <f>'Data with Vol Ests'!I$502*('Data with Vol Ests'!I467+('Data with Vol Ests'!I468-'Data with Vol Ests'!I467)*('Data with Vol Ests'!L$503/'Data with Vol Ests'!L468))/'Data with Vol Ests'!I467</f>
        <v>5125.756273306884</v>
      </c>
      <c r="D467" s="4">
        <f>'Data with Vol Ests'!N$502*('Data with Vol Ests'!N467+('Data with Vol Ests'!N468-'Data with Vol Ests'!N467)*('Data with Vol Ests'!Q$503/'Data with Vol Ests'!Q468))/'Data with Vol Ests'!N467</f>
        <v>4160.448576634359</v>
      </c>
      <c r="E467" s="4">
        <f>'Data with Vol Ests'!S$502*('Data with Vol Ests'!S467+('Data with Vol Ests'!S468-'Data with Vol Ests'!S467)*('Data with Vol Ests'!V$503/'Data with Vol Ests'!V468))/'Data with Vol Ests'!S467</f>
        <v>11798.76127854624</v>
      </c>
      <c r="G467" s="5">
        <f>$L$2*B467/Data!C$502+$M$2*C467/Data!D$502+$N$2*D467/Data!E$502+$O$2*E467/Data!F$502</f>
        <v>9885.801813419923</v>
      </c>
      <c r="I467" s="5">
        <f t="shared" si="7"/>
        <v>114.19818658007716</v>
      </c>
    </row>
    <row r="468" spans="1:9" ht="15">
      <c r="A468">
        <f>Data!A469</f>
        <v>467</v>
      </c>
      <c r="B468" s="4">
        <f>'Data with Vol Ests'!D$502*('Data with Vol Ests'!D468+('Data with Vol Ests'!D469-'Data with Vol Ests'!D468)*('Data with Vol Ests'!G$503/'Data with Vol Ests'!G469))/'Data with Vol Ests'!D468</f>
        <v>11531.614480071821</v>
      </c>
      <c r="C468" s="4">
        <f>'Data with Vol Ests'!I$502*('Data with Vol Ests'!I468+('Data with Vol Ests'!I469-'Data with Vol Ests'!I468)*('Data with Vol Ests'!L$503/'Data with Vol Ests'!L469))/'Data with Vol Ests'!I468</f>
        <v>5482.952275764126</v>
      </c>
      <c r="D468" s="4">
        <f>'Data with Vol Ests'!N$502*('Data with Vol Ests'!N468+('Data with Vol Ests'!N469-'Data with Vol Ests'!N468)*('Data with Vol Ests'!Q$503/'Data with Vol Ests'!Q469))/'Data with Vol Ests'!N468</f>
        <v>4441.271173510979</v>
      </c>
      <c r="E468" s="4">
        <f>'Data with Vol Ests'!S$502*('Data with Vol Ests'!S468+('Data with Vol Ests'!S469-'Data with Vol Ests'!S468)*('Data with Vol Ests'!V$503/'Data with Vol Ests'!V469))/'Data with Vol Ests'!S468</f>
        <v>11982.205667846563</v>
      </c>
      <c r="G468" s="5">
        <f>$L$2*B468/Data!C$502+$M$2*C468/Data!D$502+$N$2*D468/Data!E$502+$O$2*E468/Data!F$502</f>
        <v>10396.675838504105</v>
      </c>
      <c r="I468" s="5">
        <f t="shared" si="7"/>
        <v>-396.67583850410483</v>
      </c>
    </row>
    <row r="469" spans="1:9" ht="15">
      <c r="A469">
        <f>Data!A470</f>
        <v>468</v>
      </c>
      <c r="B469" s="4">
        <f>'Data with Vol Ests'!D$502*('Data with Vol Ests'!D469+('Data with Vol Ests'!D470-'Data with Vol Ests'!D469)*('Data with Vol Ests'!G$503/'Data with Vol Ests'!G470))/'Data with Vol Ests'!D469</f>
        <v>11076.812220330996</v>
      </c>
      <c r="C469" s="4">
        <f>'Data with Vol Ests'!I$502*('Data with Vol Ests'!I469+('Data with Vol Ests'!I470-'Data with Vol Ests'!I469)*('Data with Vol Ests'!L$503/'Data with Vol Ests'!L470))/'Data with Vol Ests'!I469</f>
        <v>5258.267179292527</v>
      </c>
      <c r="D469" s="4">
        <f>'Data with Vol Ests'!N$502*('Data with Vol Ests'!N469+('Data with Vol Ests'!N470-'Data with Vol Ests'!N469)*('Data with Vol Ests'!Q$503/'Data with Vol Ests'!Q470))/'Data with Vol Ests'!N469</f>
        <v>4343.079495021621</v>
      </c>
      <c r="E469" s="4">
        <f>'Data with Vol Ests'!S$502*('Data with Vol Ests'!S469+('Data with Vol Ests'!S470-'Data with Vol Ests'!S469)*('Data with Vol Ests'!V$503/'Data with Vol Ests'!V470))/'Data with Vol Ests'!S469</f>
        <v>12467.942869706258</v>
      </c>
      <c r="G469" s="5">
        <f>$L$2*B469/Data!C$502+$M$2*C469/Data!D$502+$N$2*D469/Data!E$502+$O$2*E469/Data!F$502</f>
        <v>10159.604846268106</v>
      </c>
      <c r="I469" s="5">
        <f t="shared" si="7"/>
        <v>-159.60484626810648</v>
      </c>
    </row>
    <row r="470" spans="1:9" ht="15">
      <c r="A470">
        <f>Data!A471</f>
        <v>469</v>
      </c>
      <c r="B470" s="4">
        <f>'Data with Vol Ests'!D$502*('Data with Vol Ests'!D470+('Data with Vol Ests'!D471-'Data with Vol Ests'!D470)*('Data with Vol Ests'!G$503/'Data with Vol Ests'!G471))/'Data with Vol Ests'!D470</f>
        <v>10708.872483905234</v>
      </c>
      <c r="C470" s="4">
        <f>'Data with Vol Ests'!I$502*('Data with Vol Ests'!I470+('Data with Vol Ests'!I471-'Data with Vol Ests'!I470)*('Data with Vol Ests'!L$503/'Data with Vol Ests'!L471))/'Data with Vol Ests'!I470</f>
        <v>5179.987088401212</v>
      </c>
      <c r="D470" s="4">
        <f>'Data with Vol Ests'!N$502*('Data with Vol Ests'!N470+('Data with Vol Ests'!N471-'Data with Vol Ests'!N470)*('Data with Vol Ests'!Q$503/'Data with Vol Ests'!Q471))/'Data with Vol Ests'!N470</f>
        <v>4243.718843793681</v>
      </c>
      <c r="E470" s="4">
        <f>'Data with Vol Ests'!S$502*('Data with Vol Ests'!S470+('Data with Vol Ests'!S471-'Data with Vol Ests'!S470)*('Data with Vol Ests'!V$503/'Data with Vol Ests'!V471))/'Data with Vol Ests'!S470</f>
        <v>11847.168428044555</v>
      </c>
      <c r="G470" s="5">
        <f>$L$2*B470/Data!C$502+$M$2*C470/Data!D$502+$N$2*D470/Data!E$502+$O$2*E470/Data!F$502</f>
        <v>9853.975322963712</v>
      </c>
      <c r="I470" s="5">
        <f t="shared" si="7"/>
        <v>146.02467703628827</v>
      </c>
    </row>
    <row r="471" spans="1:9" ht="15">
      <c r="A471">
        <f>Data!A472</f>
        <v>470</v>
      </c>
      <c r="B471" s="4">
        <f>'Data with Vol Ests'!D$502*('Data with Vol Ests'!D471+('Data with Vol Ests'!D472-'Data with Vol Ests'!D471)*('Data with Vol Ests'!G$503/'Data with Vol Ests'!G472))/'Data with Vol Ests'!D471</f>
        <v>11444.094346715025</v>
      </c>
      <c r="C471" s="4">
        <f>'Data with Vol Ests'!I$502*('Data with Vol Ests'!I471+('Data with Vol Ests'!I472-'Data with Vol Ests'!I471)*('Data with Vol Ests'!L$503/'Data with Vol Ests'!L472))/'Data with Vol Ests'!I471</f>
        <v>5220.900884310238</v>
      </c>
      <c r="D471" s="4">
        <f>'Data with Vol Ests'!N$502*('Data with Vol Ests'!N471+('Data with Vol Ests'!N472-'Data with Vol Ests'!N471)*('Data with Vol Ests'!Q$503/'Data with Vol Ests'!Q472))/'Data with Vol Ests'!N471</f>
        <v>4292.603448686205</v>
      </c>
      <c r="E471" s="4">
        <f>'Data with Vol Ests'!S$502*('Data with Vol Ests'!S471+('Data with Vol Ests'!S472-'Data with Vol Ests'!S471)*('Data with Vol Ests'!V$503/'Data with Vol Ests'!V472))/'Data with Vol Ests'!S471</f>
        <v>12061.256206453796</v>
      </c>
      <c r="G471" s="5">
        <f>$L$2*B471/Data!C$502+$M$2*C471/Data!D$502+$N$2*D471/Data!E$502+$O$2*E471/Data!F$502</f>
        <v>10191.638630710719</v>
      </c>
      <c r="I471" s="5">
        <f t="shared" si="7"/>
        <v>-191.63863071071864</v>
      </c>
    </row>
    <row r="472" spans="1:9" ht="15">
      <c r="A472">
        <f>Data!A473</f>
        <v>471</v>
      </c>
      <c r="B472" s="4">
        <f>'Data with Vol Ests'!D$502*('Data with Vol Ests'!D472+('Data with Vol Ests'!D473-'Data with Vol Ests'!D472)*('Data with Vol Ests'!G$503/'Data with Vol Ests'!G473))/'Data with Vol Ests'!D472</f>
        <v>11083.575224887012</v>
      </c>
      <c r="C472" s="4">
        <f>'Data with Vol Ests'!I$502*('Data with Vol Ests'!I472+('Data with Vol Ests'!I473-'Data with Vol Ests'!I472)*('Data with Vol Ests'!L$503/'Data with Vol Ests'!L473))/'Data with Vol Ests'!I472</f>
        <v>5307.506764688893</v>
      </c>
      <c r="D472" s="4">
        <f>'Data with Vol Ests'!N$502*('Data with Vol Ests'!N472+('Data with Vol Ests'!N473-'Data with Vol Ests'!N472)*('Data with Vol Ests'!Q$503/'Data with Vol Ests'!Q473))/'Data with Vol Ests'!N472</f>
        <v>4317.275267582769</v>
      </c>
      <c r="E472" s="4">
        <f>'Data with Vol Ests'!S$502*('Data with Vol Ests'!S472+('Data with Vol Ests'!S473-'Data with Vol Ests'!S472)*('Data with Vol Ests'!V$503/'Data with Vol Ests'!V473))/'Data with Vol Ests'!S472</f>
        <v>12346.094626645085</v>
      </c>
      <c r="G472" s="5">
        <f>$L$2*B472/Data!C$502+$M$2*C472/Data!D$502+$N$2*D472/Data!E$502+$O$2*E472/Data!F$502</f>
        <v>10164.081160385624</v>
      </c>
      <c r="I472" s="5">
        <f t="shared" si="7"/>
        <v>-164.08116038562366</v>
      </c>
    </row>
    <row r="473" spans="1:9" ht="15">
      <c r="A473">
        <f>Data!A474</f>
        <v>472</v>
      </c>
      <c r="B473" s="4">
        <f>'Data with Vol Ests'!D$502*('Data with Vol Ests'!D473+('Data with Vol Ests'!D474-'Data with Vol Ests'!D473)*('Data with Vol Ests'!G$503/'Data with Vol Ests'!G474))/'Data with Vol Ests'!D473</f>
        <v>10838.410272821473</v>
      </c>
      <c r="C473" s="4">
        <f>'Data with Vol Ests'!I$502*('Data with Vol Ests'!I473+('Data with Vol Ests'!I474-'Data with Vol Ests'!I473)*('Data with Vol Ests'!L$503/'Data with Vol Ests'!L474))/'Data with Vol Ests'!I473</f>
        <v>5181.583644857977</v>
      </c>
      <c r="D473" s="4">
        <f>'Data with Vol Ests'!N$502*('Data with Vol Ests'!N473+('Data with Vol Ests'!N474-'Data with Vol Ests'!N473)*('Data with Vol Ests'!Q$503/'Data with Vol Ests'!Q474))/'Data with Vol Ests'!N473</f>
        <v>4187.825155665655</v>
      </c>
      <c r="E473" s="4">
        <f>'Data with Vol Ests'!S$502*('Data with Vol Ests'!S473+('Data with Vol Ests'!S474-'Data with Vol Ests'!S473)*('Data with Vol Ests'!V$503/'Data with Vol Ests'!V474))/'Data with Vol Ests'!S473</f>
        <v>11849.640821031926</v>
      </c>
      <c r="G473" s="5">
        <f>$L$2*B473/Data!C$502+$M$2*C473/Data!D$502+$N$2*D473/Data!E$502+$O$2*E473/Data!F$502</f>
        <v>9889.095549397198</v>
      </c>
      <c r="I473" s="5">
        <f t="shared" si="7"/>
        <v>110.90445060280217</v>
      </c>
    </row>
    <row r="474" spans="1:9" ht="15">
      <c r="A474">
        <f>Data!A475</f>
        <v>473</v>
      </c>
      <c r="B474" s="4">
        <f>'Data with Vol Ests'!D$502*('Data with Vol Ests'!D474+('Data with Vol Ests'!D475-'Data with Vol Ests'!D474)*('Data with Vol Ests'!G$503/'Data with Vol Ests'!G475))/'Data with Vol Ests'!D474</f>
        <v>10874.679386367738</v>
      </c>
      <c r="C474" s="4">
        <f>'Data with Vol Ests'!I$502*('Data with Vol Ests'!I474+('Data with Vol Ests'!I475-'Data with Vol Ests'!I474)*('Data with Vol Ests'!L$503/'Data with Vol Ests'!L475))/'Data with Vol Ests'!I474</f>
        <v>5009.707081757491</v>
      </c>
      <c r="D474" s="4">
        <f>'Data with Vol Ests'!N$502*('Data with Vol Ests'!N474+('Data with Vol Ests'!N475-'Data with Vol Ests'!N474)*('Data with Vol Ests'!Q$503/'Data with Vol Ests'!Q475))/'Data with Vol Ests'!N474</f>
        <v>3994.374966904956</v>
      </c>
      <c r="E474" s="4">
        <f>'Data with Vol Ests'!S$502*('Data with Vol Ests'!S474+('Data with Vol Ests'!S475-'Data with Vol Ests'!S474)*('Data with Vol Ests'!V$503/'Data with Vol Ests'!V475))/'Data with Vol Ests'!S474</f>
        <v>11651.297517339242</v>
      </c>
      <c r="G474" s="5">
        <f>$L$2*B474/Data!C$502+$M$2*C474/Data!D$502+$N$2*D474/Data!E$502+$O$2*E474/Data!F$502</f>
        <v>9724.234466842092</v>
      </c>
      <c r="I474" s="5">
        <f t="shared" si="7"/>
        <v>275.76553315790807</v>
      </c>
    </row>
    <row r="475" spans="1:9" ht="15">
      <c r="A475">
        <f>Data!A476</f>
        <v>474</v>
      </c>
      <c r="B475" s="4">
        <f>'Data with Vol Ests'!D$502*('Data with Vol Ests'!D475+('Data with Vol Ests'!D476-'Data with Vol Ests'!D475)*('Data with Vol Ests'!G$503/'Data with Vol Ests'!G476))/'Data with Vol Ests'!D475</f>
        <v>11136.966988109598</v>
      </c>
      <c r="C475" s="4">
        <f>'Data with Vol Ests'!I$502*('Data with Vol Ests'!I475+('Data with Vol Ests'!I476-'Data with Vol Ests'!I475)*('Data with Vol Ests'!L$503/'Data with Vol Ests'!L476))/'Data with Vol Ests'!I475</f>
        <v>5303.547409466198</v>
      </c>
      <c r="D475" s="4">
        <f>'Data with Vol Ests'!N$502*('Data with Vol Ests'!N475+('Data with Vol Ests'!N476-'Data with Vol Ests'!N475)*('Data with Vol Ests'!Q$503/'Data with Vol Ests'!Q476))/'Data with Vol Ests'!N475</f>
        <v>4261.446505805452</v>
      </c>
      <c r="E475" s="4">
        <f>'Data with Vol Ests'!S$502*('Data with Vol Ests'!S475+('Data with Vol Ests'!S476-'Data with Vol Ests'!S475)*('Data with Vol Ests'!V$503/'Data with Vol Ests'!V476))/'Data with Vol Ests'!S475</f>
        <v>11923.70545091371</v>
      </c>
      <c r="G475" s="5">
        <f>$L$2*B475/Data!C$502+$M$2*C475/Data!D$502+$N$2*D475/Data!E$502+$O$2*E475/Data!F$502</f>
        <v>10097.603768569285</v>
      </c>
      <c r="I475" s="5">
        <f t="shared" si="7"/>
        <v>-97.60376856928451</v>
      </c>
    </row>
    <row r="476" spans="1:9" ht="15">
      <c r="A476">
        <f>Data!A477</f>
        <v>475</v>
      </c>
      <c r="B476" s="4">
        <f>'Data with Vol Ests'!D$502*('Data with Vol Ests'!D476+('Data with Vol Ests'!D477-'Data with Vol Ests'!D476)*('Data with Vol Ests'!G$503/'Data with Vol Ests'!G477))/'Data with Vol Ests'!D476</f>
        <v>11083.974059703618</v>
      </c>
      <c r="C476" s="4">
        <f>'Data with Vol Ests'!I$502*('Data with Vol Ests'!I476+('Data with Vol Ests'!I477-'Data with Vol Ests'!I476)*('Data with Vol Ests'!L$503/'Data with Vol Ests'!L477))/'Data with Vol Ests'!I476</f>
        <v>5103.341818707603</v>
      </c>
      <c r="D476" s="4">
        <f>'Data with Vol Ests'!N$502*('Data with Vol Ests'!N476+('Data with Vol Ests'!N477-'Data with Vol Ests'!N476)*('Data with Vol Ests'!Q$503/'Data with Vol Ests'!Q477))/'Data with Vol Ests'!N476</f>
        <v>4291.526981496627</v>
      </c>
      <c r="E476" s="4">
        <f>'Data with Vol Ests'!S$502*('Data with Vol Ests'!S476+('Data with Vol Ests'!S477-'Data with Vol Ests'!S476)*('Data with Vol Ests'!V$503/'Data with Vol Ests'!V477))/'Data with Vol Ests'!S476</f>
        <v>12087.371755740258</v>
      </c>
      <c r="G476" s="5">
        <f>$L$2*B476/Data!C$502+$M$2*C476/Data!D$502+$N$2*D476/Data!E$502+$O$2*E476/Data!F$502</f>
        <v>9997.181752852268</v>
      </c>
      <c r="I476" s="5">
        <f t="shared" si="7"/>
        <v>2.8182471477321087</v>
      </c>
    </row>
    <row r="477" spans="1:9" ht="15">
      <c r="A477">
        <f>Data!A478</f>
        <v>476</v>
      </c>
      <c r="B477" s="4">
        <f>'Data with Vol Ests'!D$502*('Data with Vol Ests'!D477+('Data with Vol Ests'!D478-'Data with Vol Ests'!D477)*('Data with Vol Ests'!G$503/'Data with Vol Ests'!G478))/'Data with Vol Ests'!D477</f>
        <v>10761.432511706322</v>
      </c>
      <c r="C477" s="4">
        <f>'Data with Vol Ests'!I$502*('Data with Vol Ests'!I477+('Data with Vol Ests'!I478-'Data with Vol Ests'!I477)*('Data with Vol Ests'!L$503/'Data with Vol Ests'!L478))/'Data with Vol Ests'!I477</f>
        <v>5186.609661989485</v>
      </c>
      <c r="D477" s="4">
        <f>'Data with Vol Ests'!N$502*('Data with Vol Ests'!N477+('Data with Vol Ests'!N478-'Data with Vol Ests'!N477)*('Data with Vol Ests'!Q$503/'Data with Vol Ests'!Q478))/'Data with Vol Ests'!N477</f>
        <v>4217.207664494794</v>
      </c>
      <c r="E477" s="4">
        <f>'Data with Vol Ests'!S$502*('Data with Vol Ests'!S477+('Data with Vol Ests'!S478-'Data with Vol Ests'!S477)*('Data with Vol Ests'!V$503/'Data with Vol Ests'!V478))/'Data with Vol Ests'!S477</f>
        <v>12199.393981739957</v>
      </c>
      <c r="G477" s="5">
        <f>$L$2*B477/Data!C$502+$M$2*C477/Data!D$502+$N$2*D477/Data!E$502+$O$2*E477/Data!F$502</f>
        <v>9929.272911486018</v>
      </c>
      <c r="I477" s="5">
        <f t="shared" si="7"/>
        <v>70.72708851398238</v>
      </c>
    </row>
    <row r="478" spans="1:9" ht="15">
      <c r="A478">
        <f>Data!A479</f>
        <v>477</v>
      </c>
      <c r="B478" s="4">
        <f>'Data with Vol Ests'!D$502*('Data with Vol Ests'!D478+('Data with Vol Ests'!D479-'Data with Vol Ests'!D478)*('Data with Vol Ests'!G$503/'Data with Vol Ests'!G479))/'Data with Vol Ests'!D478</f>
        <v>10831.118407919505</v>
      </c>
      <c r="C478" s="4">
        <f>'Data with Vol Ests'!I$502*('Data with Vol Ests'!I478+('Data with Vol Ests'!I479-'Data with Vol Ests'!I478)*('Data with Vol Ests'!L$503/'Data with Vol Ests'!L479))/'Data with Vol Ests'!I478</f>
        <v>4894.388263938775</v>
      </c>
      <c r="D478" s="4">
        <f>'Data with Vol Ests'!N$502*('Data with Vol Ests'!N478+('Data with Vol Ests'!N479-'Data with Vol Ests'!N478)*('Data with Vol Ests'!Q$503/'Data with Vol Ests'!Q479))/'Data with Vol Ests'!N478</f>
        <v>3986.143219733459</v>
      </c>
      <c r="E478" s="4">
        <f>'Data with Vol Ests'!S$502*('Data with Vol Ests'!S478+('Data with Vol Ests'!S479-'Data with Vol Ests'!S478)*('Data with Vol Ests'!V$503/'Data with Vol Ests'!V479))/'Data with Vol Ests'!S478</f>
        <v>11609.919483067753</v>
      </c>
      <c r="G478" s="5">
        <f>$L$2*B478/Data!C$502+$M$2*C478/Data!D$502+$N$2*D478/Data!E$502+$O$2*E478/Data!F$502</f>
        <v>9633.017225936777</v>
      </c>
      <c r="I478" s="5">
        <f t="shared" si="7"/>
        <v>366.9827740632227</v>
      </c>
    </row>
    <row r="479" spans="1:9" ht="15">
      <c r="A479">
        <f>Data!A480</f>
        <v>478</v>
      </c>
      <c r="B479" s="4">
        <f>'Data with Vol Ests'!D$502*('Data with Vol Ests'!D479+('Data with Vol Ests'!D480-'Data with Vol Ests'!D479)*('Data with Vol Ests'!G$503/'Data with Vol Ests'!G480))/'Data with Vol Ests'!D479</f>
        <v>11124.902250898609</v>
      </c>
      <c r="C479" s="4">
        <f>'Data with Vol Ests'!I$502*('Data with Vol Ests'!I479+('Data with Vol Ests'!I480-'Data with Vol Ests'!I479)*('Data with Vol Ests'!L$503/'Data with Vol Ests'!L480))/'Data with Vol Ests'!I479</f>
        <v>5310.380123040853</v>
      </c>
      <c r="D479" s="4">
        <f>'Data with Vol Ests'!N$502*('Data with Vol Ests'!N479+('Data with Vol Ests'!N480-'Data with Vol Ests'!N479)*('Data with Vol Ests'!Q$503/'Data with Vol Ests'!Q480))/'Data with Vol Ests'!N479</f>
        <v>4292.247233145648</v>
      </c>
      <c r="E479" s="4">
        <f>'Data with Vol Ests'!S$502*('Data with Vol Ests'!S479+('Data with Vol Ests'!S480-'Data with Vol Ests'!S479)*('Data with Vol Ests'!V$503/'Data with Vol Ests'!V480))/'Data with Vol Ests'!S479</f>
        <v>11989.339796107675</v>
      </c>
      <c r="G479" s="5">
        <f>$L$2*B479/Data!C$502+$M$2*C479/Data!D$502+$N$2*D479/Data!E$502+$O$2*E479/Data!F$502</f>
        <v>10115.389697045806</v>
      </c>
      <c r="I479" s="5">
        <f t="shared" si="7"/>
        <v>-115.38969704580632</v>
      </c>
    </row>
    <row r="480" spans="1:9" ht="15">
      <c r="A480">
        <f>Data!A481</f>
        <v>479</v>
      </c>
      <c r="B480" s="4">
        <f>'Data with Vol Ests'!D$502*('Data with Vol Ests'!D480+('Data with Vol Ests'!D481-'Data with Vol Ests'!D480)*('Data with Vol Ests'!G$503/'Data with Vol Ests'!G481))/'Data with Vol Ests'!D480</f>
        <v>11041.509940830369</v>
      </c>
      <c r="C480" s="4">
        <f>'Data with Vol Ests'!I$502*('Data with Vol Ests'!I480+('Data with Vol Ests'!I481-'Data with Vol Ests'!I480)*('Data with Vol Ests'!L$503/'Data with Vol Ests'!L481))/'Data with Vol Ests'!I480</f>
        <v>5193.455530678028</v>
      </c>
      <c r="D480" s="4">
        <f>'Data with Vol Ests'!N$502*('Data with Vol Ests'!N480+('Data with Vol Ests'!N481-'Data with Vol Ests'!N480)*('Data with Vol Ests'!Q$503/'Data with Vol Ests'!Q481))/'Data with Vol Ests'!N480</f>
        <v>4103.821188418885</v>
      </c>
      <c r="E480" s="4">
        <f>'Data with Vol Ests'!S$502*('Data with Vol Ests'!S480+('Data with Vol Ests'!S481-'Data with Vol Ests'!S480)*('Data with Vol Ests'!V$503/'Data with Vol Ests'!V481))/'Data with Vol Ests'!S480</f>
        <v>11874.392193358466</v>
      </c>
      <c r="G480" s="5">
        <f>$L$2*B480/Data!C$502+$M$2*C480/Data!D$502+$N$2*D480/Data!E$502+$O$2*E480/Data!F$502</f>
        <v>9953.904180926767</v>
      </c>
      <c r="I480" s="5">
        <f t="shared" si="7"/>
        <v>46.09581907323263</v>
      </c>
    </row>
    <row r="481" spans="1:9" ht="15">
      <c r="A481">
        <f>Data!A482</f>
        <v>480</v>
      </c>
      <c r="B481" s="4">
        <f>'Data with Vol Ests'!D$502*('Data with Vol Ests'!D481+('Data with Vol Ests'!D482-'Data with Vol Ests'!D481)*('Data with Vol Ests'!G$503/'Data with Vol Ests'!G482))/'Data with Vol Ests'!D481</f>
        <v>11332.218595572618</v>
      </c>
      <c r="C481" s="4">
        <f>'Data with Vol Ests'!I$502*('Data with Vol Ests'!I481+('Data with Vol Ests'!I482-'Data with Vol Ests'!I481)*('Data with Vol Ests'!L$503/'Data with Vol Ests'!L482))/'Data with Vol Ests'!I481</f>
        <v>5506.462472918076</v>
      </c>
      <c r="D481" s="4">
        <f>'Data with Vol Ests'!N$502*('Data with Vol Ests'!N481+('Data with Vol Ests'!N482-'Data with Vol Ests'!N481)*('Data with Vol Ests'!Q$503/'Data with Vol Ests'!Q482))/'Data with Vol Ests'!N481</f>
        <v>4422.243166915418</v>
      </c>
      <c r="E481" s="4">
        <f>'Data with Vol Ests'!S$502*('Data with Vol Ests'!S481+('Data with Vol Ests'!S482-'Data with Vol Ests'!S481)*('Data with Vol Ests'!V$503/'Data with Vol Ests'!V482))/'Data with Vol Ests'!S481</f>
        <v>11888.680494395338</v>
      </c>
      <c r="G481" s="5">
        <f>$L$2*B481/Data!C$502+$M$2*C481/Data!D$502+$N$2*D481/Data!E$502+$O$2*E481/Data!F$502</f>
        <v>10317.80397578093</v>
      </c>
      <c r="I481" s="5">
        <f t="shared" si="7"/>
        <v>-317.80397578092925</v>
      </c>
    </row>
    <row r="482" spans="1:9" ht="15">
      <c r="A482">
        <f>Data!A483</f>
        <v>481</v>
      </c>
      <c r="B482" s="4">
        <f>'Data with Vol Ests'!D$502*('Data with Vol Ests'!D482+('Data with Vol Ests'!D483-'Data with Vol Ests'!D482)*('Data with Vol Ests'!G$503/'Data with Vol Ests'!G483))/'Data with Vol Ests'!D482</f>
        <v>10696.73584921393</v>
      </c>
      <c r="C482" s="4">
        <f>'Data with Vol Ests'!I$502*('Data with Vol Ests'!I482+('Data with Vol Ests'!I483-'Data with Vol Ests'!I482)*('Data with Vol Ests'!L$503/'Data with Vol Ests'!L483))/'Data with Vol Ests'!I482</f>
        <v>5125.462424386279</v>
      </c>
      <c r="D482" s="4">
        <f>'Data with Vol Ests'!N$502*('Data with Vol Ests'!N482+('Data with Vol Ests'!N483-'Data with Vol Ests'!N482)*('Data with Vol Ests'!Q$503/'Data with Vol Ests'!Q483))/'Data with Vol Ests'!N482</f>
        <v>4165.699292586412</v>
      </c>
      <c r="E482" s="4">
        <f>'Data with Vol Ests'!S$502*('Data with Vol Ests'!S482+('Data with Vol Ests'!S483-'Data with Vol Ests'!S482)*('Data with Vol Ests'!V$503/'Data with Vol Ests'!V483))/'Data with Vol Ests'!S482</f>
        <v>12165.336673965016</v>
      </c>
      <c r="G482" s="5">
        <f>$L$2*B482/Data!C$502+$M$2*C482/Data!D$502+$N$2*D482/Data!E$502+$O$2*E482/Data!F$502</f>
        <v>9852.637081033658</v>
      </c>
      <c r="I482" s="5">
        <f t="shared" si="7"/>
        <v>147.36291896634248</v>
      </c>
    </row>
    <row r="483" spans="1:9" ht="15">
      <c r="A483">
        <f>Data!A484</f>
        <v>482</v>
      </c>
      <c r="B483" s="4">
        <f>'Data with Vol Ests'!D$502*('Data with Vol Ests'!D483+('Data with Vol Ests'!D484-'Data with Vol Ests'!D483)*('Data with Vol Ests'!G$503/'Data with Vol Ests'!G484))/'Data with Vol Ests'!D483</f>
        <v>11156.877292129266</v>
      </c>
      <c r="C483" s="4">
        <f>'Data with Vol Ests'!I$502*('Data with Vol Ests'!I483+('Data with Vol Ests'!I484-'Data with Vol Ests'!I483)*('Data with Vol Ests'!L$503/'Data with Vol Ests'!L484))/'Data with Vol Ests'!I483</f>
        <v>5318.294474950804</v>
      </c>
      <c r="D483" s="4">
        <f>'Data with Vol Ests'!N$502*('Data with Vol Ests'!N483+('Data with Vol Ests'!N484-'Data with Vol Ests'!N483)*('Data with Vol Ests'!Q$503/'Data with Vol Ests'!Q484))/'Data with Vol Ests'!N483</f>
        <v>4235.759257759599</v>
      </c>
      <c r="E483" s="4">
        <f>'Data with Vol Ests'!S$502*('Data with Vol Ests'!S483+('Data with Vol Ests'!S484-'Data with Vol Ests'!S483)*('Data with Vol Ests'!V$503/'Data with Vol Ests'!V484))/'Data with Vol Ests'!S483</f>
        <v>11969.92954553217</v>
      </c>
      <c r="G483" s="5">
        <f>$L$2*B483/Data!C$502+$M$2*C483/Data!D$502+$N$2*D483/Data!E$502+$O$2*E483/Data!F$502</f>
        <v>10114.964829368091</v>
      </c>
      <c r="I483" s="5">
        <f t="shared" si="7"/>
        <v>-114.96482936809116</v>
      </c>
    </row>
    <row r="484" spans="1:9" ht="15">
      <c r="A484">
        <f>Data!A485</f>
        <v>483</v>
      </c>
      <c r="B484" s="4">
        <f>'Data with Vol Ests'!D$502*('Data with Vol Ests'!D484+('Data with Vol Ests'!D485-'Data with Vol Ests'!D484)*('Data with Vol Ests'!G$503/'Data with Vol Ests'!G485))/'Data with Vol Ests'!D484</f>
        <v>11346.184021331186</v>
      </c>
      <c r="C484" s="4">
        <f>'Data with Vol Ests'!I$502*('Data with Vol Ests'!I484+('Data with Vol Ests'!I485-'Data with Vol Ests'!I484)*('Data with Vol Ests'!L$503/'Data with Vol Ests'!L485))/'Data with Vol Ests'!I484</f>
        <v>5351.6313203436985</v>
      </c>
      <c r="D484" s="4">
        <f>'Data with Vol Ests'!N$502*('Data with Vol Ests'!N484+('Data with Vol Ests'!N485-'Data with Vol Ests'!N484)*('Data with Vol Ests'!Q$503/'Data with Vol Ests'!Q485))/'Data with Vol Ests'!N484</f>
        <v>4406.741131654564</v>
      </c>
      <c r="E484" s="4">
        <f>'Data with Vol Ests'!S$502*('Data with Vol Ests'!S484+('Data with Vol Ests'!S485-'Data with Vol Ests'!S484)*('Data with Vol Ests'!V$503/'Data with Vol Ests'!V485))/'Data with Vol Ests'!S484</f>
        <v>12028.974458024251</v>
      </c>
      <c r="G484" s="5">
        <f>$L$2*B484/Data!C$502+$M$2*C484/Data!D$502+$N$2*D484/Data!E$502+$O$2*E484/Data!F$502</f>
        <v>10253.196980421635</v>
      </c>
      <c r="I484" s="5">
        <f t="shared" si="7"/>
        <v>-253.1969804216351</v>
      </c>
    </row>
    <row r="485" spans="1:9" ht="15">
      <c r="A485">
        <f>Data!A486</f>
        <v>484</v>
      </c>
      <c r="B485" s="4">
        <f>'Data with Vol Ests'!D$502*('Data with Vol Ests'!D485+('Data with Vol Ests'!D486-'Data with Vol Ests'!D485)*('Data with Vol Ests'!G$503/'Data with Vol Ests'!G486))/'Data with Vol Ests'!D485</f>
        <v>10771.19212609617</v>
      </c>
      <c r="C485" s="4">
        <f>'Data with Vol Ests'!I$502*('Data with Vol Ests'!I485+('Data with Vol Ests'!I486-'Data with Vol Ests'!I485)*('Data with Vol Ests'!L$503/'Data with Vol Ests'!L486))/'Data with Vol Ests'!I485</f>
        <v>5270.882241466876</v>
      </c>
      <c r="D485" s="4">
        <f>'Data with Vol Ests'!N$502*('Data with Vol Ests'!N485+('Data with Vol Ests'!N486-'Data with Vol Ests'!N485)*('Data with Vol Ests'!Q$503/'Data with Vol Ests'!Q486))/'Data with Vol Ests'!N485</f>
        <v>4267.66876518165</v>
      </c>
      <c r="E485" s="4">
        <f>'Data with Vol Ests'!S$502*('Data with Vol Ests'!S485+('Data with Vol Ests'!S486-'Data with Vol Ests'!S485)*('Data with Vol Ests'!V$503/'Data with Vol Ests'!V486))/'Data with Vol Ests'!S485</f>
        <v>12467.057392047398</v>
      </c>
      <c r="G485" s="5">
        <f>$L$2*B485/Data!C$502+$M$2*C485/Data!D$502+$N$2*D485/Data!E$502+$O$2*E485/Data!F$502</f>
        <v>10037.98626788122</v>
      </c>
      <c r="I485" s="5">
        <f t="shared" si="7"/>
        <v>-37.986267881220556</v>
      </c>
    </row>
    <row r="486" spans="1:9" ht="15">
      <c r="A486">
        <f>Data!A487</f>
        <v>485</v>
      </c>
      <c r="B486" s="4">
        <f>'Data with Vol Ests'!D$502*('Data with Vol Ests'!D486+('Data with Vol Ests'!D487-'Data with Vol Ests'!D486)*('Data with Vol Ests'!G$503/'Data with Vol Ests'!G487))/'Data with Vol Ests'!D486</f>
        <v>10982.650156540609</v>
      </c>
      <c r="C486" s="4">
        <f>'Data with Vol Ests'!I$502*('Data with Vol Ests'!I486+('Data with Vol Ests'!I487-'Data with Vol Ests'!I486)*('Data with Vol Ests'!L$503/'Data with Vol Ests'!L487))/'Data with Vol Ests'!I486</f>
        <v>5163.235568867347</v>
      </c>
      <c r="D486" s="4">
        <f>'Data with Vol Ests'!N$502*('Data with Vol Ests'!N486+('Data with Vol Ests'!N487-'Data with Vol Ests'!N486)*('Data with Vol Ests'!Q$503/'Data with Vol Ests'!Q487))/'Data with Vol Ests'!N486</f>
        <v>4338.637677217115</v>
      </c>
      <c r="E486" s="4">
        <f>'Data with Vol Ests'!S$502*('Data with Vol Ests'!S486+('Data with Vol Ests'!S487-'Data with Vol Ests'!S486)*('Data with Vol Ests'!V$503/'Data with Vol Ests'!V487))/'Data with Vol Ests'!S486</f>
        <v>11371.020482630529</v>
      </c>
      <c r="G486" s="5">
        <f>$L$2*B486/Data!C$502+$M$2*C486/Data!D$502+$N$2*D486/Data!E$502+$O$2*E486/Data!F$502</f>
        <v>9886.803214122425</v>
      </c>
      <c r="I486" s="5">
        <f t="shared" si="7"/>
        <v>113.19678587757517</v>
      </c>
    </row>
    <row r="487" spans="1:9" ht="15">
      <c r="A487">
        <f>Data!A488</f>
        <v>486</v>
      </c>
      <c r="B487" s="4">
        <f>'Data with Vol Ests'!D$502*('Data with Vol Ests'!D487+('Data with Vol Ests'!D488-'Data with Vol Ests'!D487)*('Data with Vol Ests'!G$503/'Data with Vol Ests'!G488))/'Data with Vol Ests'!D487</f>
        <v>11046.457018170619</v>
      </c>
      <c r="C487" s="4">
        <f>'Data with Vol Ests'!I$502*('Data with Vol Ests'!I487+('Data with Vol Ests'!I488-'Data with Vol Ests'!I487)*('Data with Vol Ests'!L$503/'Data with Vol Ests'!L488))/'Data with Vol Ests'!I487</f>
        <v>4931.634941813176</v>
      </c>
      <c r="D487" s="4">
        <f>'Data with Vol Ests'!N$502*('Data with Vol Ests'!N487+('Data with Vol Ests'!N488-'Data with Vol Ests'!N487)*('Data with Vol Ests'!Q$503/'Data with Vol Ests'!Q488))/'Data with Vol Ests'!N487</f>
        <v>4045.846458214536</v>
      </c>
      <c r="E487" s="4">
        <f>'Data with Vol Ests'!S$502*('Data with Vol Ests'!S487+('Data with Vol Ests'!S488-'Data with Vol Ests'!S487)*('Data with Vol Ests'!V$503/'Data with Vol Ests'!V488))/'Data with Vol Ests'!S487</f>
        <v>12104.299619888548</v>
      </c>
      <c r="G487" s="5">
        <f>$L$2*B487/Data!C$502+$M$2*C487/Data!D$502+$N$2*D487/Data!E$502+$O$2*E487/Data!F$502</f>
        <v>9829.143093962659</v>
      </c>
      <c r="I487" s="5">
        <f t="shared" si="7"/>
        <v>170.8569060373411</v>
      </c>
    </row>
    <row r="488" spans="1:9" ht="15">
      <c r="A488">
        <f>Data!A489</f>
        <v>487</v>
      </c>
      <c r="B488" s="4">
        <f>'Data with Vol Ests'!D$502*('Data with Vol Ests'!D488+('Data with Vol Ests'!D489-'Data with Vol Ests'!D488)*('Data with Vol Ests'!G$503/'Data with Vol Ests'!G489))/'Data with Vol Ests'!D488</f>
        <v>10479.590421895417</v>
      </c>
      <c r="C488" s="4">
        <f>'Data with Vol Ests'!I$502*('Data with Vol Ests'!I488+('Data with Vol Ests'!I489-'Data with Vol Ests'!I488)*('Data with Vol Ests'!L$503/'Data with Vol Ests'!L489))/'Data with Vol Ests'!I488</f>
        <v>4905.394732265706</v>
      </c>
      <c r="D488" s="4">
        <f>'Data with Vol Ests'!N$502*('Data with Vol Ests'!N488+('Data with Vol Ests'!N489-'Data with Vol Ests'!N488)*('Data with Vol Ests'!Q$503/'Data with Vol Ests'!Q489))/'Data with Vol Ests'!N488</f>
        <v>3948.023897551093</v>
      </c>
      <c r="E488" s="4">
        <f>'Data with Vol Ests'!S$502*('Data with Vol Ests'!S488+('Data with Vol Ests'!S489-'Data with Vol Ests'!S488)*('Data with Vol Ests'!V$503/'Data with Vol Ests'!V489))/'Data with Vol Ests'!S488</f>
        <v>11842.387574946628</v>
      </c>
      <c r="G488" s="5">
        <f>$L$2*B488/Data!C$502+$M$2*C488/Data!D$502+$N$2*D488/Data!E$502+$O$2*E488/Data!F$502</f>
        <v>9541.503407986822</v>
      </c>
      <c r="I488" s="5">
        <f t="shared" si="7"/>
        <v>458.4965920131781</v>
      </c>
    </row>
    <row r="489" spans="1:9" ht="15">
      <c r="A489">
        <f>Data!A490</f>
        <v>488</v>
      </c>
      <c r="B489" s="4">
        <f>'Data with Vol Ests'!D$502*('Data with Vol Ests'!D489+('Data with Vol Ests'!D490-'Data with Vol Ests'!D489)*('Data with Vol Ests'!G$503/'Data with Vol Ests'!G490))/'Data with Vol Ests'!D489</f>
        <v>11069.695407627796</v>
      </c>
      <c r="C489" s="4">
        <f>'Data with Vol Ests'!I$502*('Data with Vol Ests'!I489+('Data with Vol Ests'!I490-'Data with Vol Ests'!I489)*('Data with Vol Ests'!L$503/'Data with Vol Ests'!L490))/'Data with Vol Ests'!I489</f>
        <v>4951.535554350086</v>
      </c>
      <c r="D489" s="4">
        <f>'Data with Vol Ests'!N$502*('Data with Vol Ests'!N489+('Data with Vol Ests'!N490-'Data with Vol Ests'!N489)*('Data with Vol Ests'!Q$503/'Data with Vol Ests'!Q490))/'Data with Vol Ests'!N489</f>
        <v>4032.269909556196</v>
      </c>
      <c r="E489" s="4">
        <f>'Data with Vol Ests'!S$502*('Data with Vol Ests'!S489+('Data with Vol Ests'!S490-'Data with Vol Ests'!S489)*('Data with Vol Ests'!V$503/'Data with Vol Ests'!V490))/'Data with Vol Ests'!S489</f>
        <v>11565.09060660097</v>
      </c>
      <c r="G489" s="5">
        <f>$L$2*B489/Data!C$502+$M$2*C489/Data!D$502+$N$2*D489/Data!E$502+$O$2*E489/Data!F$502</f>
        <v>9756.032954263294</v>
      </c>
      <c r="I489" s="5">
        <f t="shared" si="7"/>
        <v>243.9670457367065</v>
      </c>
    </row>
    <row r="490" spans="1:9" ht="15">
      <c r="A490">
        <f>Data!A491</f>
        <v>489</v>
      </c>
      <c r="B490" s="4">
        <f>'Data with Vol Ests'!D$502*('Data with Vol Ests'!D490+('Data with Vol Ests'!D491-'Data with Vol Ests'!D490)*('Data with Vol Ests'!G$503/'Data with Vol Ests'!G491))/'Data with Vol Ests'!D490</f>
        <v>11455.252709048798</v>
      </c>
      <c r="C490" s="4">
        <f>'Data with Vol Ests'!I$502*('Data with Vol Ests'!I490+('Data with Vol Ests'!I491-'Data with Vol Ests'!I490)*('Data with Vol Ests'!L$503/'Data with Vol Ests'!L491))/'Data with Vol Ests'!I490</f>
        <v>5603.882434785759</v>
      </c>
      <c r="D490" s="4">
        <f>'Data with Vol Ests'!N$502*('Data with Vol Ests'!N490+('Data with Vol Ests'!N491-'Data with Vol Ests'!N490)*('Data with Vol Ests'!Q$503/'Data with Vol Ests'!Q491))/'Data with Vol Ests'!N490</f>
        <v>4483.135012287645</v>
      </c>
      <c r="E490" s="4">
        <f>'Data with Vol Ests'!S$502*('Data with Vol Ests'!S490+('Data with Vol Ests'!S491-'Data with Vol Ests'!S490)*('Data with Vol Ests'!V$503/'Data with Vol Ests'!V491))/'Data with Vol Ests'!S490</f>
        <v>12513.559116845658</v>
      </c>
      <c r="G490" s="5">
        <f>$L$2*B490/Data!C$502+$M$2*C490/Data!D$502+$N$2*D490/Data!E$502+$O$2*E490/Data!F$502</f>
        <v>10537.186272115352</v>
      </c>
      <c r="I490" s="5">
        <f t="shared" si="7"/>
        <v>-537.186272115352</v>
      </c>
    </row>
    <row r="491" spans="1:9" ht="15">
      <c r="A491">
        <f>Data!A492</f>
        <v>490</v>
      </c>
      <c r="B491" s="4">
        <f>'Data with Vol Ests'!D$502*('Data with Vol Ests'!D491+('Data with Vol Ests'!D492-'Data with Vol Ests'!D491)*('Data with Vol Ests'!G$503/'Data with Vol Ests'!G492))/'Data with Vol Ests'!D491</f>
        <v>10638.716686130168</v>
      </c>
      <c r="C491" s="4">
        <f>'Data with Vol Ests'!I$502*('Data with Vol Ests'!I491+('Data with Vol Ests'!I492-'Data with Vol Ests'!I491)*('Data with Vol Ests'!L$503/'Data with Vol Ests'!L492))/'Data with Vol Ests'!I491</f>
        <v>5146.866335155996</v>
      </c>
      <c r="D491" s="4">
        <f>'Data with Vol Ests'!N$502*('Data with Vol Ests'!N491+('Data with Vol Ests'!N492-'Data with Vol Ests'!N491)*('Data with Vol Ests'!Q$503/'Data with Vol Ests'!Q492))/'Data with Vol Ests'!N491</f>
        <v>4152.60004384343</v>
      </c>
      <c r="E491" s="4">
        <f>'Data with Vol Ests'!S$502*('Data with Vol Ests'!S491+('Data with Vol Ests'!S492-'Data with Vol Ests'!S491)*('Data with Vol Ests'!V$503/'Data with Vol Ests'!V492))/'Data with Vol Ests'!S491</f>
        <v>11764.025054899499</v>
      </c>
      <c r="G491" s="5">
        <f>$L$2*B491/Data!C$502+$M$2*C491/Data!D$502+$N$2*D491/Data!E$502+$O$2*E491/Data!F$502</f>
        <v>9773.988988802115</v>
      </c>
      <c r="I491" s="5">
        <f t="shared" si="7"/>
        <v>226.01101119788473</v>
      </c>
    </row>
    <row r="492" spans="1:9" ht="15">
      <c r="A492">
        <f>Data!A493</f>
        <v>491</v>
      </c>
      <c r="B492" s="4">
        <f>'Data with Vol Ests'!D$502*('Data with Vol Ests'!D492+('Data with Vol Ests'!D493-'Data with Vol Ests'!D492)*('Data with Vol Ests'!G$503/'Data with Vol Ests'!G493))/'Data with Vol Ests'!D492</f>
        <v>11073.35928777945</v>
      </c>
      <c r="C492" s="4">
        <f>'Data with Vol Ests'!I$502*('Data with Vol Ests'!I492+('Data with Vol Ests'!I493-'Data with Vol Ests'!I492)*('Data with Vol Ests'!L$503/'Data with Vol Ests'!L493))/'Data with Vol Ests'!I492</f>
        <v>5113.6046833101245</v>
      </c>
      <c r="D492" s="4">
        <f>'Data with Vol Ests'!N$502*('Data with Vol Ests'!N492+('Data with Vol Ests'!N493-'Data with Vol Ests'!N492)*('Data with Vol Ests'!Q$503/'Data with Vol Ests'!Q493))/'Data with Vol Ests'!N492</f>
        <v>4210.993246922227</v>
      </c>
      <c r="E492" s="4">
        <f>'Data with Vol Ests'!S$502*('Data with Vol Ests'!S492+('Data with Vol Ests'!S493-'Data with Vol Ests'!S492)*('Data with Vol Ests'!V$503/'Data with Vol Ests'!V493))/'Data with Vol Ests'!S492</f>
        <v>11946.965089380992</v>
      </c>
      <c r="G492" s="5">
        <f>$L$2*B492/Data!C$502+$M$2*C492/Data!D$502+$N$2*D492/Data!E$502+$O$2*E492/Data!F$502</f>
        <v>9956.812402024481</v>
      </c>
      <c r="I492" s="5">
        <f t="shared" si="7"/>
        <v>43.187597975518656</v>
      </c>
    </row>
    <row r="493" spans="1:9" ht="15">
      <c r="A493">
        <f>Data!A494</f>
        <v>492</v>
      </c>
      <c r="B493" s="4">
        <f>'Data with Vol Ests'!D$502*('Data with Vol Ests'!D493+('Data with Vol Ests'!D494-'Data with Vol Ests'!D493)*('Data with Vol Ests'!G$503/'Data with Vol Ests'!G494))/'Data with Vol Ests'!D493</f>
        <v>11249.271226003017</v>
      </c>
      <c r="C493" s="4">
        <f>'Data with Vol Ests'!I$502*('Data with Vol Ests'!I493+('Data with Vol Ests'!I494-'Data with Vol Ests'!I493)*('Data with Vol Ests'!L$503/'Data with Vol Ests'!L494))/'Data with Vol Ests'!I493</f>
        <v>5113.781110081746</v>
      </c>
      <c r="D493" s="4">
        <f>'Data with Vol Ests'!N$502*('Data with Vol Ests'!N493+('Data with Vol Ests'!N494-'Data with Vol Ests'!N493)*('Data with Vol Ests'!Q$503/'Data with Vol Ests'!Q494))/'Data with Vol Ests'!N493</f>
        <v>4168.412968300822</v>
      </c>
      <c r="E493" s="4">
        <f>'Data with Vol Ests'!S$502*('Data with Vol Ests'!S493+('Data with Vol Ests'!S494-'Data with Vol Ests'!S493)*('Data with Vol Ests'!V$503/'Data with Vol Ests'!V494))/'Data with Vol Ests'!S493</f>
        <v>11728.210621121156</v>
      </c>
      <c r="G493" s="5">
        <f>$L$2*B493/Data!C$502+$M$2*C493/Data!D$502+$N$2*D493/Data!E$502+$O$2*E493/Data!F$502</f>
        <v>9974.24108906603</v>
      </c>
      <c r="I493" s="5">
        <f t="shared" si="7"/>
        <v>25.758910933969673</v>
      </c>
    </row>
    <row r="494" spans="1:9" ht="15">
      <c r="A494">
        <f>Data!A495</f>
        <v>493</v>
      </c>
      <c r="B494" s="4">
        <f>'Data with Vol Ests'!D$502*('Data with Vol Ests'!D494+('Data with Vol Ests'!D495-'Data with Vol Ests'!D494)*('Data with Vol Ests'!G$503/'Data with Vol Ests'!G495))/'Data with Vol Ests'!D494</f>
        <v>11006.07829747383</v>
      </c>
      <c r="C494" s="4">
        <f>'Data with Vol Ests'!I$502*('Data with Vol Ests'!I494+('Data with Vol Ests'!I495-'Data with Vol Ests'!I494)*('Data with Vol Ests'!L$503/'Data with Vol Ests'!L495))/'Data with Vol Ests'!I494</f>
        <v>5373.461466528986</v>
      </c>
      <c r="D494" s="4">
        <f>'Data with Vol Ests'!N$502*('Data with Vol Ests'!N494+('Data with Vol Ests'!N495-'Data with Vol Ests'!N494)*('Data with Vol Ests'!Q$503/'Data with Vol Ests'!Q495))/'Data with Vol Ests'!N494</f>
        <v>4372.556105850932</v>
      </c>
      <c r="E494" s="4">
        <f>'Data with Vol Ests'!S$502*('Data with Vol Ests'!S494+('Data with Vol Ests'!S495-'Data with Vol Ests'!S494)*('Data with Vol Ests'!V$503/'Data with Vol Ests'!V495))/'Data with Vol Ests'!S494</f>
        <v>12135.801469740669</v>
      </c>
      <c r="G494" s="5">
        <f>$L$2*B494/Data!C$502+$M$2*C494/Data!D$502+$N$2*D494/Data!E$502+$O$2*E494/Data!F$502</f>
        <v>10152.0784378129</v>
      </c>
      <c r="I494" s="5">
        <f t="shared" si="7"/>
        <v>-152.0784378128992</v>
      </c>
    </row>
    <row r="495" spans="1:9" ht="15">
      <c r="A495">
        <f>Data!A496</f>
        <v>494</v>
      </c>
      <c r="B495" s="4">
        <f>'Data with Vol Ests'!D$502*('Data with Vol Ests'!D495+('Data with Vol Ests'!D496-'Data with Vol Ests'!D495)*('Data with Vol Ests'!G$503/'Data with Vol Ests'!G496))/'Data with Vol Ests'!D495</f>
        <v>10511.099954876909</v>
      </c>
      <c r="C495" s="4">
        <f>'Data with Vol Ests'!I$502*('Data with Vol Ests'!I495+('Data with Vol Ests'!I496-'Data with Vol Ests'!I495)*('Data with Vol Ests'!L$503/'Data with Vol Ests'!L496))/'Data with Vol Ests'!I495</f>
        <v>4514.110099762204</v>
      </c>
      <c r="D495" s="4">
        <f>'Data with Vol Ests'!N$502*('Data with Vol Ests'!N495+('Data with Vol Ests'!N496-'Data with Vol Ests'!N495)*('Data with Vol Ests'!Q$503/'Data with Vol Ests'!Q496))/'Data with Vol Ests'!N495</f>
        <v>3811.6051818434757</v>
      </c>
      <c r="E495" s="4">
        <f>'Data with Vol Ests'!S$502*('Data with Vol Ests'!S495+('Data with Vol Ests'!S496-'Data with Vol Ests'!S495)*('Data with Vol Ests'!V$503/'Data with Vol Ests'!V496))/'Data with Vol Ests'!S495</f>
        <v>11300.971368865134</v>
      </c>
      <c r="G495" s="5">
        <f>$L$2*B495/Data!C$502+$M$2*C495/Data!D$502+$N$2*D495/Data!E$502+$O$2*E495/Data!F$502</f>
        <v>9204.60545835639</v>
      </c>
      <c r="I495" s="5">
        <f t="shared" si="7"/>
        <v>795.3945416436109</v>
      </c>
    </row>
    <row r="496" spans="1:9" ht="15">
      <c r="A496">
        <f>Data!A497</f>
        <v>495</v>
      </c>
      <c r="B496" s="4">
        <f>'Data with Vol Ests'!D$502*('Data with Vol Ests'!D496+('Data with Vol Ests'!D497-'Data with Vol Ests'!D496)*('Data with Vol Ests'!G$503/'Data with Vol Ests'!G497))/'Data with Vol Ests'!D496</f>
        <v>10427.772776299542</v>
      </c>
      <c r="C496" s="4">
        <f>'Data with Vol Ests'!I$502*('Data with Vol Ests'!I496+('Data with Vol Ests'!I497-'Data with Vol Ests'!I496)*('Data with Vol Ests'!L$503/'Data with Vol Ests'!L497))/'Data with Vol Ests'!I496</f>
        <v>5050.774873331484</v>
      </c>
      <c r="D496" s="4">
        <f>'Data with Vol Ests'!N$502*('Data with Vol Ests'!N496+('Data with Vol Ests'!N497-'Data with Vol Ests'!N496)*('Data with Vol Ests'!Q$503/'Data with Vol Ests'!Q497))/'Data with Vol Ests'!N496</f>
        <v>4102.624940865945</v>
      </c>
      <c r="E496" s="4">
        <f>'Data with Vol Ests'!S$502*('Data with Vol Ests'!S496+('Data with Vol Ests'!S497-'Data with Vol Ests'!S496)*('Data with Vol Ests'!V$503/'Data with Vol Ests'!V497))/'Data with Vol Ests'!S496</f>
        <v>12149.017141380813</v>
      </c>
      <c r="G496" s="5">
        <f>$L$2*B496/Data!C$502+$M$2*C496/Data!D$502+$N$2*D496/Data!E$502+$O$2*E496/Data!F$502</f>
        <v>9694.273341888182</v>
      </c>
      <c r="I496" s="5">
        <f t="shared" si="7"/>
        <v>305.7266581118183</v>
      </c>
    </row>
    <row r="497" spans="1:9" ht="15">
      <c r="A497">
        <f>Data!A498</f>
        <v>496</v>
      </c>
      <c r="B497" s="4">
        <f>'Data with Vol Ests'!D$502*('Data with Vol Ests'!D497+('Data with Vol Ests'!D498-'Data with Vol Ests'!D497)*('Data with Vol Ests'!G$503/'Data with Vol Ests'!G498))/'Data with Vol Ests'!D497</f>
        <v>11517.17345402536</v>
      </c>
      <c r="C497" s="4">
        <f>'Data with Vol Ests'!I$502*('Data with Vol Ests'!I497+('Data with Vol Ests'!I498-'Data with Vol Ests'!I497)*('Data with Vol Ests'!L$503/'Data with Vol Ests'!L498))/'Data with Vol Ests'!I497</f>
        <v>5154.058920485535</v>
      </c>
      <c r="D497" s="4">
        <f>'Data with Vol Ests'!N$502*('Data with Vol Ests'!N497+('Data with Vol Ests'!N498-'Data with Vol Ests'!N497)*('Data with Vol Ests'!Q$503/'Data with Vol Ests'!Q498))/'Data with Vol Ests'!N497</f>
        <v>4165.336263972823</v>
      </c>
      <c r="E497" s="4">
        <f>'Data with Vol Ests'!S$502*('Data with Vol Ests'!S497+('Data with Vol Ests'!S498-'Data with Vol Ests'!S497)*('Data with Vol Ests'!V$503/'Data with Vol Ests'!V498))/'Data with Vol Ests'!S497</f>
        <v>11739.442338322597</v>
      </c>
      <c r="G497" s="5">
        <f>$L$2*B497/Data!C$502+$M$2*C497/Data!D$502+$N$2*D497/Data!E$502+$O$2*E497/Data!F$502</f>
        <v>10095.858747418053</v>
      </c>
      <c r="I497" s="5">
        <f t="shared" si="7"/>
        <v>-95.8587474180531</v>
      </c>
    </row>
    <row r="498" spans="1:9" ht="15">
      <c r="A498">
        <f>Data!A499</f>
        <v>497</v>
      </c>
      <c r="B498" s="4">
        <f>'Data with Vol Ests'!D$502*('Data with Vol Ests'!D498+('Data with Vol Ests'!D499-'Data with Vol Ests'!D498)*('Data with Vol Ests'!G$503/'Data with Vol Ests'!G499))/'Data with Vol Ests'!D498</f>
        <v>11414.687637527151</v>
      </c>
      <c r="C498" s="4">
        <f>'Data with Vol Ests'!I$502*('Data with Vol Ests'!I498+('Data with Vol Ests'!I499-'Data with Vol Ests'!I498)*('Data with Vol Ests'!L$503/'Data with Vol Ests'!L499))/'Data with Vol Ests'!I498</f>
        <v>5789.024726043976</v>
      </c>
      <c r="D498" s="4">
        <f>'Data with Vol Ests'!N$502*('Data with Vol Ests'!N498+('Data with Vol Ests'!N499-'Data with Vol Ests'!N498)*('Data with Vol Ests'!Q$503/'Data with Vol Ests'!Q499))/'Data with Vol Ests'!N498</f>
        <v>4779.289872877875</v>
      </c>
      <c r="E498" s="4">
        <f>'Data with Vol Ests'!S$502*('Data with Vol Ests'!S498+('Data with Vol Ests'!S499-'Data with Vol Ests'!S498)*('Data with Vol Ests'!V$503/'Data with Vol Ests'!V499))/'Data with Vol Ests'!S498</f>
        <v>12455.973261199957</v>
      </c>
      <c r="G498" s="5">
        <f>$L$2*B498/Data!C$502+$M$2*C498/Data!D$502+$N$2*D498/Data!E$502+$O$2*E498/Data!F$502</f>
        <v>10689.8127647592</v>
      </c>
      <c r="I498" s="5">
        <f t="shared" si="7"/>
        <v>-689.8127647591991</v>
      </c>
    </row>
    <row r="499" spans="1:9" ht="15">
      <c r="A499">
        <f>Data!A500</f>
        <v>498</v>
      </c>
      <c r="B499" s="4">
        <f>'Data with Vol Ests'!D$502*('Data with Vol Ests'!D499+('Data with Vol Ests'!D500-'Data with Vol Ests'!D499)*('Data with Vol Ests'!G$503/'Data with Vol Ests'!G500))/'Data with Vol Ests'!D499</f>
        <v>10655.66143653764</v>
      </c>
      <c r="C499" s="4">
        <f>'Data with Vol Ests'!I$502*('Data with Vol Ests'!I499+('Data with Vol Ests'!I500-'Data with Vol Ests'!I499)*('Data with Vol Ests'!L$503/'Data with Vol Ests'!L500))/'Data with Vol Ests'!I499</f>
        <v>5127.055347782281</v>
      </c>
      <c r="D499" s="4">
        <f>'Data with Vol Ests'!N$502*('Data with Vol Ests'!N499+('Data with Vol Ests'!N500-'Data with Vol Ests'!N499)*('Data with Vol Ests'!Q$503/'Data with Vol Ests'!Q500))/'Data with Vol Ests'!N499</f>
        <v>4130.284460244378</v>
      </c>
      <c r="E499" s="4">
        <f>'Data with Vol Ests'!S$502*('Data with Vol Ests'!S499+('Data with Vol Ests'!S500-'Data with Vol Ests'!S499)*('Data with Vol Ests'!V$503/'Data with Vol Ests'!V500))/'Data with Vol Ests'!S499</f>
        <v>12165.475750019246</v>
      </c>
      <c r="G499" s="5">
        <f>$L$2*B499/Data!C$502+$M$2*C499/Data!D$502+$N$2*D499/Data!E$502+$O$2*E499/Data!F$502</f>
        <v>9830.294896868718</v>
      </c>
      <c r="I499" s="5">
        <f t="shared" si="7"/>
        <v>169.70510313128216</v>
      </c>
    </row>
    <row r="500" spans="1:9" ht="15">
      <c r="A500">
        <f>Data!A501</f>
        <v>499</v>
      </c>
      <c r="B500" s="4">
        <f>'Data with Vol Ests'!D$502*('Data with Vol Ests'!D500+('Data with Vol Ests'!D501-'Data with Vol Ests'!D500)*('Data with Vol Ests'!G$503/'Data with Vol Ests'!G501))/'Data with Vol Ests'!D500</f>
        <v>10835.594768969204</v>
      </c>
      <c r="C500" s="4">
        <f>'Data with Vol Ests'!I$502*('Data with Vol Ests'!I500+('Data with Vol Ests'!I501-'Data with Vol Ests'!I500)*('Data with Vol Ests'!L$503/'Data with Vol Ests'!L501))/'Data with Vol Ests'!I500</f>
        <v>5060.619427699605</v>
      </c>
      <c r="D500" s="4">
        <f>'Data with Vol Ests'!N$502*('Data with Vol Ests'!N500+('Data with Vol Ests'!N501-'Data with Vol Ests'!N500)*('Data with Vol Ests'!Q$503/'Data with Vol Ests'!Q501))/'Data with Vol Ests'!N500</f>
        <v>4119.20346780131</v>
      </c>
      <c r="E500" s="4">
        <f>'Data with Vol Ests'!S$502*('Data with Vol Ests'!S500+('Data with Vol Ests'!S501-'Data with Vol Ests'!S500)*('Data with Vol Ests'!V$503/'Data with Vol Ests'!V501))/'Data with Vol Ests'!S500</f>
        <v>12029.488117947061</v>
      </c>
      <c r="G500" s="5">
        <f>$L$2*B500/Data!C$502+$M$2*C500/Data!D$502+$N$2*D500/Data!E$502+$O$2*E500/Data!F$502</f>
        <v>9831.969828216044</v>
      </c>
      <c r="I500" s="5">
        <f t="shared" si="7"/>
        <v>168.03017178395567</v>
      </c>
    </row>
    <row r="501" spans="1:9" ht="15">
      <c r="A501">
        <f>Data!A502</f>
        <v>500</v>
      </c>
      <c r="B501" s="4">
        <f>'Data with Vol Ests'!D$502*('Data with Vol Ests'!D501+('Data with Vol Ests'!D502-'Data with Vol Ests'!D501)*('Data with Vol Ests'!G$503/'Data with Vol Ests'!G502))/'Data with Vol Ests'!D501</f>
        <v>11220.570898554655</v>
      </c>
      <c r="C501" s="4">
        <f>'Data with Vol Ests'!I$502*('Data with Vol Ests'!I501+('Data with Vol Ests'!I502-'Data with Vol Ests'!I501)*('Data with Vol Ests'!L$503/'Data with Vol Ests'!L502))/'Data with Vol Ests'!I501</f>
        <v>5298.655330932039</v>
      </c>
      <c r="D501" s="4">
        <f>'Data with Vol Ests'!N$502*('Data with Vol Ests'!N501+('Data with Vol Ests'!N502-'Data with Vol Ests'!N501)*('Data with Vol Ests'!Q$503/'Data with Vol Ests'!Q502))/'Data with Vol Ests'!N501</f>
        <v>4341.548815910774</v>
      </c>
      <c r="E501" s="4">
        <f>'Data with Vol Ests'!S$502*('Data with Vol Ests'!S501+('Data with Vol Ests'!S502-'Data with Vol Ests'!S501)*('Data with Vol Ests'!V$503/'Data with Vol Ests'!V502))/'Data with Vol Ests'!S501</f>
        <v>11901.648703127059</v>
      </c>
      <c r="G501" s="5">
        <f>$L$2*B501/Data!C$502+$M$2*C501/Data!D$502+$N$2*D501/Data!E$502+$O$2*E501/Data!F$502</f>
        <v>10140.397244384474</v>
      </c>
      <c r="I501" s="5">
        <f t="shared" si="7"/>
        <v>-140.3972443844741</v>
      </c>
    </row>
    <row r="503" spans="8:10" ht="15">
      <c r="H503" s="5" t="s">
        <v>9</v>
      </c>
      <c r="I503"/>
      <c r="J503" s="5">
        <f>AVERAGE(I2:I501)</f>
        <v>2.383211473872747</v>
      </c>
    </row>
    <row r="504" spans="8:10" ht="15">
      <c r="H504" s="5" t="s">
        <v>10</v>
      </c>
      <c r="I504"/>
      <c r="J504" s="5">
        <f>STDEV(I2:I501)</f>
        <v>213.1377508189917</v>
      </c>
    </row>
    <row r="505" spans="8:10" ht="15">
      <c r="H505" s="5" t="s">
        <v>11</v>
      </c>
      <c r="I505"/>
      <c r="J505" s="5">
        <f>SKEW(I2:I501)</f>
        <v>0.6929979019601201</v>
      </c>
    </row>
    <row r="506" spans="8:10" ht="15">
      <c r="H506" s="5" t="s">
        <v>12</v>
      </c>
      <c r="I506"/>
      <c r="J506" s="5">
        <f>KURT(I2:I501)</f>
        <v>2.9330920299999197</v>
      </c>
    </row>
    <row r="507" ht="15">
      <c r="I507"/>
    </row>
    <row r="508" spans="9:10" ht="15">
      <c r="I508"/>
      <c r="J508" s="5">
        <f>NORMINV(0.01,J503,J504)</f>
        <v>-493.44934202173675</v>
      </c>
    </row>
    <row r="509" spans="8:10" ht="15">
      <c r="H509" s="5" t="s">
        <v>43</v>
      </c>
      <c r="I509"/>
      <c r="J509" s="14">
        <f>NORMDIST(J508,J503,J504,FALSE)</f>
        <v>0.00012504655839261456</v>
      </c>
    </row>
    <row r="510" spans="8:10" ht="15">
      <c r="H510" s="5" t="s">
        <v>44</v>
      </c>
      <c r="I510"/>
      <c r="J510" s="5">
        <f>(1/J509)*SQRT(0.01*0.99/500)</f>
        <v>35.58449868157431</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501"/>
  <sheetViews>
    <sheetView zoomScalePageLayoutView="0" workbookViewId="0" topLeftCell="A1">
      <selection activeCell="D30" sqref="D30"/>
    </sheetView>
  </sheetViews>
  <sheetFormatPr defaultColWidth="9.140625" defaultRowHeight="15"/>
  <cols>
    <col min="1" max="1" width="9.140625" style="19" customWidth="1"/>
    <col min="2" max="2" width="9.140625" style="5" customWidth="1"/>
  </cols>
  <sheetData>
    <row r="1" spans="1:2" ht="15">
      <c r="A1" s="19" t="s">
        <v>3</v>
      </c>
      <c r="B1" s="5" t="s">
        <v>8</v>
      </c>
    </row>
    <row r="2" spans="1:2" ht="15">
      <c r="A2" s="19">
        <v>131</v>
      </c>
      <c r="B2" s="5">
        <v>1295.164873953152</v>
      </c>
    </row>
    <row r="3" spans="1:2" ht="15">
      <c r="A3" s="19">
        <v>494</v>
      </c>
      <c r="B3" s="5">
        <v>795.3945416436109</v>
      </c>
    </row>
    <row r="4" spans="1:2" ht="15">
      <c r="A4" s="19">
        <v>329</v>
      </c>
      <c r="B4" s="5">
        <v>685.969254501817</v>
      </c>
    </row>
    <row r="5" spans="1:2" ht="15">
      <c r="A5" s="19">
        <v>227</v>
      </c>
      <c r="B5" s="5">
        <v>683.8203780746262</v>
      </c>
    </row>
    <row r="6" spans="1:2" ht="15">
      <c r="A6" s="19">
        <v>339</v>
      </c>
      <c r="B6" s="5">
        <v>591.6395431094697</v>
      </c>
    </row>
    <row r="7" spans="1:2" ht="15">
      <c r="A7" s="19">
        <v>441</v>
      </c>
      <c r="B7" s="5">
        <v>532.1681398509354</v>
      </c>
    </row>
    <row r="8" spans="1:2" ht="15">
      <c r="A8" s="19">
        <v>74</v>
      </c>
      <c r="B8" s="5">
        <v>494.6086791727794</v>
      </c>
    </row>
    <row r="9" spans="1:2" ht="15">
      <c r="A9" s="19">
        <v>193</v>
      </c>
      <c r="B9" s="5">
        <v>485.8525968005142</v>
      </c>
    </row>
    <row r="10" spans="1:2" ht="15">
      <c r="A10" s="19">
        <v>292</v>
      </c>
      <c r="B10" s="5">
        <v>460.6004439892313</v>
      </c>
    </row>
    <row r="11" spans="1:2" ht="15">
      <c r="A11" s="19">
        <v>487</v>
      </c>
      <c r="B11" s="5">
        <v>458.4965920131781</v>
      </c>
    </row>
    <row r="12" spans="1:2" ht="15">
      <c r="A12" s="19">
        <v>283</v>
      </c>
      <c r="B12" s="5">
        <v>454.97277920004854</v>
      </c>
    </row>
    <row r="13" spans="1:2" ht="15">
      <c r="A13" s="19">
        <v>238</v>
      </c>
      <c r="B13" s="5">
        <v>441.5863590634217</v>
      </c>
    </row>
    <row r="14" spans="1:2" ht="15">
      <c r="A14" s="19">
        <v>225</v>
      </c>
      <c r="B14" s="5">
        <v>439.2101387680377</v>
      </c>
    </row>
    <row r="15" spans="1:2" ht="15">
      <c r="A15" s="19">
        <v>306</v>
      </c>
      <c r="B15" s="5">
        <v>435.21394224094</v>
      </c>
    </row>
    <row r="16" spans="1:2" ht="15">
      <c r="A16" s="19">
        <v>415</v>
      </c>
      <c r="B16" s="5">
        <v>429.37065436208286</v>
      </c>
    </row>
    <row r="17" spans="1:2" ht="15">
      <c r="A17" s="19">
        <v>304</v>
      </c>
      <c r="B17" s="5">
        <v>425.1281645218878</v>
      </c>
    </row>
    <row r="18" spans="1:2" ht="15">
      <c r="A18" s="19">
        <v>427</v>
      </c>
      <c r="B18" s="5">
        <v>423.55757106174497</v>
      </c>
    </row>
    <row r="19" spans="1:2" ht="15">
      <c r="A19" s="19">
        <v>98</v>
      </c>
      <c r="B19" s="5">
        <v>409.0714401990899</v>
      </c>
    </row>
    <row r="20" spans="1:2" ht="15">
      <c r="A20" s="19">
        <v>142</v>
      </c>
      <c r="B20" s="5">
        <v>405.1095567697721</v>
      </c>
    </row>
    <row r="21" spans="1:2" ht="15">
      <c r="A21" s="19">
        <v>141</v>
      </c>
      <c r="B21" s="5">
        <v>401.53118094812817</v>
      </c>
    </row>
    <row r="22" spans="1:2" ht="15">
      <c r="A22" s="19">
        <v>349</v>
      </c>
      <c r="B22" s="5">
        <v>396.8945600149891</v>
      </c>
    </row>
    <row r="23" spans="1:2" ht="15">
      <c r="A23" s="19">
        <v>296</v>
      </c>
      <c r="B23" s="5">
        <v>388.39401291077775</v>
      </c>
    </row>
    <row r="24" spans="1:2" ht="15">
      <c r="A24" s="19">
        <v>132</v>
      </c>
      <c r="B24" s="5">
        <v>381.3585007609472</v>
      </c>
    </row>
    <row r="25" spans="1:2" ht="15">
      <c r="A25" s="19">
        <v>216</v>
      </c>
      <c r="B25" s="5">
        <v>378.69744740577516</v>
      </c>
    </row>
    <row r="26" spans="1:2" ht="15">
      <c r="A26" s="19">
        <v>242</v>
      </c>
      <c r="B26" s="5">
        <v>369.22946733124627</v>
      </c>
    </row>
    <row r="27" spans="1:2" ht="15">
      <c r="A27" s="19">
        <v>477</v>
      </c>
      <c r="B27" s="5">
        <v>366.9827740632227</v>
      </c>
    </row>
    <row r="28" spans="1:2" ht="15">
      <c r="A28" s="19">
        <v>237</v>
      </c>
      <c r="B28" s="5">
        <v>360.4077977964407</v>
      </c>
    </row>
    <row r="29" spans="1:2" ht="15">
      <c r="A29" s="19">
        <v>376</v>
      </c>
      <c r="B29" s="5">
        <v>351.38641193082003</v>
      </c>
    </row>
    <row r="30" spans="1:2" ht="15">
      <c r="A30" s="19">
        <v>437</v>
      </c>
      <c r="B30" s="5">
        <v>350.32820939315206</v>
      </c>
    </row>
    <row r="31" spans="1:2" ht="15">
      <c r="A31" s="19">
        <v>221</v>
      </c>
      <c r="B31" s="5">
        <v>338.9473115443052</v>
      </c>
    </row>
    <row r="32" spans="1:2" ht="15">
      <c r="A32" s="19">
        <v>335</v>
      </c>
      <c r="B32" s="5">
        <v>338.83725085027436</v>
      </c>
    </row>
    <row r="33" spans="1:2" ht="15">
      <c r="A33" s="19">
        <v>451</v>
      </c>
      <c r="B33" s="5">
        <v>331.05297836948193</v>
      </c>
    </row>
    <row r="34" spans="1:2" ht="15">
      <c r="A34" s="19">
        <v>298</v>
      </c>
      <c r="B34" s="5">
        <v>327.562156215763</v>
      </c>
    </row>
    <row r="35" spans="1:2" ht="15">
      <c r="A35" s="19">
        <v>320</v>
      </c>
      <c r="B35" s="5">
        <v>326.01892970813606</v>
      </c>
    </row>
    <row r="36" spans="1:2" ht="15">
      <c r="A36" s="19">
        <v>228</v>
      </c>
      <c r="B36" s="5">
        <v>324.98994946036146</v>
      </c>
    </row>
    <row r="37" spans="1:2" ht="15">
      <c r="A37" s="19">
        <v>365</v>
      </c>
      <c r="B37" s="5">
        <v>322.9325412967173</v>
      </c>
    </row>
    <row r="38" spans="1:2" ht="15">
      <c r="A38" s="19">
        <v>256</v>
      </c>
      <c r="B38" s="5">
        <v>316.837608778158</v>
      </c>
    </row>
    <row r="39" spans="1:2" ht="15">
      <c r="A39" s="19">
        <v>453</v>
      </c>
      <c r="B39" s="5">
        <v>315.58094996296495</v>
      </c>
    </row>
    <row r="40" spans="1:2" ht="15">
      <c r="A40" s="19">
        <v>110</v>
      </c>
      <c r="B40" s="5">
        <v>314.7251622910535</v>
      </c>
    </row>
    <row r="41" spans="1:2" ht="15">
      <c r="A41" s="19">
        <v>249</v>
      </c>
      <c r="B41" s="5">
        <v>314.4561652223747</v>
      </c>
    </row>
    <row r="42" spans="1:2" ht="15">
      <c r="A42" s="19">
        <v>135</v>
      </c>
      <c r="B42" s="5">
        <v>313.43036454405046</v>
      </c>
    </row>
    <row r="43" spans="1:2" ht="15">
      <c r="A43" s="19">
        <v>194</v>
      </c>
      <c r="B43" s="5">
        <v>310.7883582471077</v>
      </c>
    </row>
    <row r="44" spans="1:2" ht="15">
      <c r="A44" s="19">
        <v>233</v>
      </c>
      <c r="B44" s="5">
        <v>306.79238847725355</v>
      </c>
    </row>
    <row r="45" spans="1:2" ht="15">
      <c r="A45" s="19">
        <v>495</v>
      </c>
      <c r="B45" s="5">
        <v>305.7266581118183</v>
      </c>
    </row>
    <row r="46" spans="1:2" ht="15">
      <c r="A46" s="19">
        <v>21</v>
      </c>
      <c r="B46" s="5">
        <v>301.940677620687</v>
      </c>
    </row>
    <row r="47" spans="1:2" ht="15">
      <c r="A47" s="19">
        <v>322</v>
      </c>
      <c r="B47" s="5">
        <v>301.8280874987304</v>
      </c>
    </row>
    <row r="48" spans="1:2" ht="15">
      <c r="A48" s="19">
        <v>430</v>
      </c>
      <c r="B48" s="5">
        <v>297.72492828079885</v>
      </c>
    </row>
    <row r="49" spans="1:2" ht="15">
      <c r="A49" s="19">
        <v>73</v>
      </c>
      <c r="B49" s="5">
        <v>283.1542350599357</v>
      </c>
    </row>
    <row r="50" spans="1:2" ht="15">
      <c r="A50" s="19">
        <v>31</v>
      </c>
      <c r="B50" s="5">
        <v>277.05210809464916</v>
      </c>
    </row>
    <row r="51" spans="1:2" ht="15">
      <c r="A51" s="19">
        <v>473</v>
      </c>
      <c r="B51" s="5">
        <v>275.76553315790807</v>
      </c>
    </row>
    <row r="52" spans="1:2" ht="15">
      <c r="A52" s="19">
        <v>197</v>
      </c>
      <c r="B52" s="5">
        <v>263.67435725371433</v>
      </c>
    </row>
    <row r="53" spans="1:2" ht="15">
      <c r="A53" s="19">
        <v>223</v>
      </c>
      <c r="B53" s="5">
        <v>262.3704368594499</v>
      </c>
    </row>
    <row r="54" spans="1:2" ht="15">
      <c r="A54" s="19">
        <v>185</v>
      </c>
      <c r="B54" s="5">
        <v>256.9539716546278</v>
      </c>
    </row>
    <row r="55" spans="1:2" ht="15">
      <c r="A55" s="19">
        <v>435</v>
      </c>
      <c r="B55" s="5">
        <v>252.81570942186772</v>
      </c>
    </row>
    <row r="56" spans="1:2" ht="15">
      <c r="A56" s="19">
        <v>418</v>
      </c>
      <c r="B56" s="5">
        <v>248.09857289077627</v>
      </c>
    </row>
    <row r="57" spans="1:2" ht="15">
      <c r="A57" s="19">
        <v>127</v>
      </c>
      <c r="B57" s="5">
        <v>247.62531110807686</v>
      </c>
    </row>
    <row r="58" spans="1:2" ht="15">
      <c r="A58" s="19">
        <v>254</v>
      </c>
      <c r="B58" s="5">
        <v>245.81238317829957</v>
      </c>
    </row>
    <row r="59" spans="1:2" ht="15">
      <c r="A59" s="19">
        <v>488</v>
      </c>
      <c r="B59" s="5">
        <v>243.9670457367065</v>
      </c>
    </row>
    <row r="60" spans="1:2" ht="15">
      <c r="A60" s="19">
        <v>47</v>
      </c>
      <c r="B60" s="5">
        <v>241.89652324230337</v>
      </c>
    </row>
    <row r="61" spans="1:2" ht="15">
      <c r="A61" s="19">
        <v>205</v>
      </c>
      <c r="B61" s="5">
        <v>239.06954744822906</v>
      </c>
    </row>
    <row r="62" spans="1:2" ht="15">
      <c r="A62" s="19">
        <v>445</v>
      </c>
      <c r="B62" s="5">
        <v>236.90183013512615</v>
      </c>
    </row>
    <row r="63" spans="1:2" ht="15">
      <c r="A63" s="19">
        <v>408</v>
      </c>
      <c r="B63" s="5">
        <v>236.78434115182245</v>
      </c>
    </row>
    <row r="64" spans="1:2" ht="15">
      <c r="A64" s="19">
        <v>55</v>
      </c>
      <c r="B64" s="5">
        <v>236.74522045782942</v>
      </c>
    </row>
    <row r="65" spans="1:2" ht="15">
      <c r="A65" s="19">
        <v>370</v>
      </c>
      <c r="B65" s="5">
        <v>229.5388002917025</v>
      </c>
    </row>
    <row r="66" spans="1:2" ht="15">
      <c r="A66" s="19">
        <v>459</v>
      </c>
      <c r="B66" s="5">
        <v>226.34142750101455</v>
      </c>
    </row>
    <row r="67" spans="1:2" ht="15">
      <c r="A67" s="19">
        <v>490</v>
      </c>
      <c r="B67" s="5">
        <v>226.01101119788473</v>
      </c>
    </row>
    <row r="68" spans="1:2" ht="15">
      <c r="A68" s="19">
        <v>444</v>
      </c>
      <c r="B68" s="5">
        <v>225.51737128730565</v>
      </c>
    </row>
    <row r="69" spans="1:2" ht="15">
      <c r="A69" s="19">
        <v>175</v>
      </c>
      <c r="B69" s="5">
        <v>223.7384652343717</v>
      </c>
    </row>
    <row r="70" spans="1:2" ht="15">
      <c r="A70" s="19">
        <v>241</v>
      </c>
      <c r="B70" s="5">
        <v>221.37849349960197</v>
      </c>
    </row>
    <row r="71" spans="1:2" ht="15">
      <c r="A71" s="19">
        <v>20</v>
      </c>
      <c r="B71" s="5">
        <v>218.30254848133336</v>
      </c>
    </row>
    <row r="72" spans="1:2" ht="15">
      <c r="A72" s="19">
        <v>371</v>
      </c>
      <c r="B72" s="5">
        <v>215.50313811564774</v>
      </c>
    </row>
    <row r="73" spans="1:2" ht="15">
      <c r="A73" s="19">
        <v>364</v>
      </c>
      <c r="B73" s="5">
        <v>210.8500909888171</v>
      </c>
    </row>
    <row r="74" spans="1:2" ht="15">
      <c r="A74" s="19">
        <v>369</v>
      </c>
      <c r="B74" s="5">
        <v>209.3869231500703</v>
      </c>
    </row>
    <row r="75" spans="1:2" ht="15">
      <c r="A75" s="19">
        <v>302</v>
      </c>
      <c r="B75" s="5">
        <v>208.66475155028274</v>
      </c>
    </row>
    <row r="76" spans="1:2" ht="15">
      <c r="A76" s="19">
        <v>334</v>
      </c>
      <c r="B76" s="5">
        <v>206.32692770592257</v>
      </c>
    </row>
    <row r="77" spans="1:2" ht="15">
      <c r="A77" s="19">
        <v>461</v>
      </c>
      <c r="B77" s="5">
        <v>206.20929974208957</v>
      </c>
    </row>
    <row r="78" spans="1:2" ht="15">
      <c r="A78" s="19">
        <v>336</v>
      </c>
      <c r="B78" s="5">
        <v>205.5082464477473</v>
      </c>
    </row>
    <row r="79" spans="1:2" ht="15">
      <c r="A79" s="19">
        <v>375</v>
      </c>
      <c r="B79" s="5">
        <v>204.78952324848433</v>
      </c>
    </row>
    <row r="80" spans="1:2" ht="15">
      <c r="A80" s="19">
        <v>56</v>
      </c>
      <c r="B80" s="5">
        <v>201.90594190658157</v>
      </c>
    </row>
    <row r="81" spans="1:2" ht="15">
      <c r="A81" s="19">
        <v>240</v>
      </c>
      <c r="B81" s="5">
        <v>194.3783539374108</v>
      </c>
    </row>
    <row r="82" spans="1:2" ht="15">
      <c r="A82" s="19">
        <v>416</v>
      </c>
      <c r="B82" s="5">
        <v>191.59318730350424</v>
      </c>
    </row>
    <row r="83" spans="1:2" ht="15">
      <c r="A83" s="19">
        <v>465</v>
      </c>
      <c r="B83" s="5">
        <v>191.38267808220917</v>
      </c>
    </row>
    <row r="84" spans="1:2" ht="15">
      <c r="A84" s="19">
        <v>279</v>
      </c>
      <c r="B84" s="5">
        <v>189.6609635474797</v>
      </c>
    </row>
    <row r="85" spans="1:2" ht="15">
      <c r="A85" s="19">
        <v>133</v>
      </c>
      <c r="B85" s="5">
        <v>188.96761038622935</v>
      </c>
    </row>
    <row r="86" spans="1:2" ht="15">
      <c r="A86" s="19">
        <v>107</v>
      </c>
      <c r="B86" s="5">
        <v>186.12691290442308</v>
      </c>
    </row>
    <row r="87" spans="1:2" ht="15">
      <c r="A87" s="19">
        <v>69</v>
      </c>
      <c r="B87" s="5">
        <v>183.81118737107136</v>
      </c>
    </row>
    <row r="88" spans="1:2" ht="15">
      <c r="A88" s="19">
        <v>337</v>
      </c>
      <c r="B88" s="5">
        <v>182.83651641588767</v>
      </c>
    </row>
    <row r="89" spans="1:2" ht="15">
      <c r="A89" s="19">
        <v>294</v>
      </c>
      <c r="B89" s="5">
        <v>182.77267270357697</v>
      </c>
    </row>
    <row r="90" spans="1:2" ht="15">
      <c r="A90" s="19">
        <v>192</v>
      </c>
      <c r="B90" s="5">
        <v>180.36464221539973</v>
      </c>
    </row>
    <row r="91" spans="1:2" ht="15">
      <c r="A91" s="19">
        <v>423</v>
      </c>
      <c r="B91" s="5">
        <v>178.793710899703</v>
      </c>
    </row>
    <row r="92" spans="1:2" ht="15">
      <c r="A92" s="19">
        <v>134</v>
      </c>
      <c r="B92" s="5">
        <v>177.5040751456272</v>
      </c>
    </row>
    <row r="93" spans="1:2" ht="15">
      <c r="A93" s="19">
        <v>318</v>
      </c>
      <c r="B93" s="5">
        <v>177.3817253658799</v>
      </c>
    </row>
    <row r="94" spans="1:2" ht="15">
      <c r="A94" s="19">
        <v>486</v>
      </c>
      <c r="B94" s="5">
        <v>170.8569060373411</v>
      </c>
    </row>
    <row r="95" spans="1:2" ht="15">
      <c r="A95" s="19">
        <v>498</v>
      </c>
      <c r="B95" s="5">
        <v>169.70510313128216</v>
      </c>
    </row>
    <row r="96" spans="1:2" ht="15">
      <c r="A96" s="19">
        <v>231</v>
      </c>
      <c r="B96" s="5">
        <v>169.66231594456258</v>
      </c>
    </row>
    <row r="97" spans="1:2" ht="15">
      <c r="A97" s="19">
        <v>313</v>
      </c>
      <c r="B97" s="5">
        <v>169.49730892781008</v>
      </c>
    </row>
    <row r="98" spans="1:2" ht="15">
      <c r="A98" s="19">
        <v>499</v>
      </c>
      <c r="B98" s="5">
        <v>168.03017178395567</v>
      </c>
    </row>
    <row r="99" spans="1:2" ht="15">
      <c r="A99" s="19">
        <v>284</v>
      </c>
      <c r="B99" s="5">
        <v>166.98939761867587</v>
      </c>
    </row>
    <row r="100" spans="1:2" ht="15">
      <c r="A100" s="19">
        <v>392</v>
      </c>
      <c r="B100" s="5">
        <v>163.41355290822503</v>
      </c>
    </row>
    <row r="101" spans="1:2" ht="15">
      <c r="A101" s="19">
        <v>366</v>
      </c>
      <c r="B101" s="5">
        <v>158.45950901558172</v>
      </c>
    </row>
    <row r="102" spans="1:2" ht="15">
      <c r="A102" s="19">
        <v>151</v>
      </c>
      <c r="B102" s="5">
        <v>156.60627048257993</v>
      </c>
    </row>
    <row r="103" spans="1:2" ht="15">
      <c r="A103" s="19">
        <v>450</v>
      </c>
      <c r="B103" s="5">
        <v>155.8388625185762</v>
      </c>
    </row>
    <row r="104" spans="1:2" ht="15">
      <c r="A104" s="19">
        <v>90</v>
      </c>
      <c r="B104" s="5">
        <v>155.06774326858613</v>
      </c>
    </row>
    <row r="105" spans="1:2" ht="15">
      <c r="A105" s="19">
        <v>100</v>
      </c>
      <c r="B105" s="5">
        <v>154.43494011351868</v>
      </c>
    </row>
    <row r="106" spans="1:2" ht="15">
      <c r="A106" s="19">
        <v>374</v>
      </c>
      <c r="B106" s="5">
        <v>152.42662937001296</v>
      </c>
    </row>
    <row r="107" spans="1:2" ht="15">
      <c r="A107" s="19">
        <v>378</v>
      </c>
      <c r="B107" s="5">
        <v>149.30623892286349</v>
      </c>
    </row>
    <row r="108" spans="1:2" ht="15">
      <c r="A108" s="19">
        <v>481</v>
      </c>
      <c r="B108" s="5">
        <v>147.36291896634248</v>
      </c>
    </row>
    <row r="109" spans="1:2" ht="15">
      <c r="A109" s="19">
        <v>469</v>
      </c>
      <c r="B109" s="5">
        <v>146.02467703628827</v>
      </c>
    </row>
    <row r="110" spans="1:2" ht="15">
      <c r="A110" s="19">
        <v>393</v>
      </c>
      <c r="B110" s="5">
        <v>145.3852308320238</v>
      </c>
    </row>
    <row r="111" spans="1:2" ht="15">
      <c r="A111" s="19">
        <v>93</v>
      </c>
      <c r="B111" s="5">
        <v>144.7426072321432</v>
      </c>
    </row>
    <row r="112" spans="1:2" ht="15">
      <c r="A112" s="19">
        <v>78</v>
      </c>
      <c r="B112" s="5">
        <v>143.60890382135221</v>
      </c>
    </row>
    <row r="113" spans="1:2" ht="15">
      <c r="A113" s="19">
        <v>111</v>
      </c>
      <c r="B113" s="5">
        <v>143.58842604978963</v>
      </c>
    </row>
    <row r="114" spans="1:2" ht="15">
      <c r="A114" s="19">
        <v>280</v>
      </c>
      <c r="B114" s="5">
        <v>142.45764070298173</v>
      </c>
    </row>
    <row r="115" spans="1:2" ht="15">
      <c r="A115" s="19">
        <v>290</v>
      </c>
      <c r="B115" s="5">
        <v>137.73018427549687</v>
      </c>
    </row>
    <row r="116" spans="1:2" ht="15">
      <c r="A116" s="19">
        <v>28</v>
      </c>
      <c r="B116" s="5">
        <v>133.8650685631219</v>
      </c>
    </row>
    <row r="117" spans="1:2" ht="15">
      <c r="A117" s="19">
        <v>63</v>
      </c>
      <c r="B117" s="5">
        <v>132.4453367487513</v>
      </c>
    </row>
    <row r="118" spans="1:2" ht="15">
      <c r="A118" s="19">
        <v>12</v>
      </c>
      <c r="B118" s="5">
        <v>131.4952519817798</v>
      </c>
    </row>
    <row r="119" spans="1:2" ht="15">
      <c r="A119" s="19">
        <v>120</v>
      </c>
      <c r="B119" s="5">
        <v>128.95555233687628</v>
      </c>
    </row>
    <row r="120" spans="1:2" ht="15">
      <c r="A120" s="19">
        <v>293</v>
      </c>
      <c r="B120" s="5">
        <v>126.44729040417224</v>
      </c>
    </row>
    <row r="121" spans="1:2" ht="15">
      <c r="A121" s="19">
        <v>351</v>
      </c>
      <c r="B121" s="5">
        <v>124.91454151276957</v>
      </c>
    </row>
    <row r="122" spans="1:2" ht="15">
      <c r="A122" s="19">
        <v>425</v>
      </c>
      <c r="B122" s="5">
        <v>124.76701187294384</v>
      </c>
    </row>
    <row r="123" spans="1:2" ht="15">
      <c r="A123" s="19">
        <v>356</v>
      </c>
      <c r="B123" s="5">
        <v>124.54866697049147</v>
      </c>
    </row>
    <row r="124" spans="1:2" ht="15">
      <c r="A124" s="19">
        <v>442</v>
      </c>
      <c r="B124" s="5">
        <v>123.45173610908023</v>
      </c>
    </row>
    <row r="125" spans="1:2" ht="15">
      <c r="A125" s="19">
        <v>436</v>
      </c>
      <c r="B125" s="5">
        <v>121.86446832663205</v>
      </c>
    </row>
    <row r="126" spans="1:2" ht="15">
      <c r="A126" s="19">
        <v>303</v>
      </c>
      <c r="B126" s="5">
        <v>120.84184144342544</v>
      </c>
    </row>
    <row r="127" spans="1:2" ht="15">
      <c r="A127" s="19">
        <v>464</v>
      </c>
      <c r="B127" s="5">
        <v>118.80192176280616</v>
      </c>
    </row>
    <row r="128" spans="1:2" ht="15">
      <c r="A128" s="19">
        <v>297</v>
      </c>
      <c r="B128" s="5">
        <v>118.6158837013354</v>
      </c>
    </row>
    <row r="129" spans="1:2" ht="15">
      <c r="A129" s="19">
        <v>23</v>
      </c>
      <c r="B129" s="5">
        <v>117.91978010820458</v>
      </c>
    </row>
    <row r="130" spans="1:2" ht="15">
      <c r="A130" s="19">
        <v>429</v>
      </c>
      <c r="B130" s="5">
        <v>117.14094725670839</v>
      </c>
    </row>
    <row r="131" spans="1:2" ht="15">
      <c r="A131" s="19">
        <v>466</v>
      </c>
      <c r="B131" s="5">
        <v>114.19818658007716</v>
      </c>
    </row>
    <row r="132" spans="1:2" ht="15">
      <c r="A132" s="19">
        <v>485</v>
      </c>
      <c r="B132" s="5">
        <v>113.19678587757517</v>
      </c>
    </row>
    <row r="133" spans="1:2" ht="15">
      <c r="A133" s="19">
        <v>257</v>
      </c>
      <c r="B133" s="5">
        <v>112.80131189033273</v>
      </c>
    </row>
    <row r="134" spans="1:2" ht="15">
      <c r="A134" s="19">
        <v>472</v>
      </c>
      <c r="B134" s="5">
        <v>110.90445060280217</v>
      </c>
    </row>
    <row r="135" spans="1:2" ht="15">
      <c r="A135" s="19">
        <v>70</v>
      </c>
      <c r="B135" s="5">
        <v>110.89782513588943</v>
      </c>
    </row>
    <row r="136" spans="1:2" ht="15">
      <c r="A136" s="19">
        <v>203</v>
      </c>
      <c r="B136" s="5">
        <v>109.11477401744924</v>
      </c>
    </row>
    <row r="137" spans="1:2" ht="15">
      <c r="A137" s="19">
        <v>399</v>
      </c>
      <c r="B137" s="5">
        <v>107.39730136997787</v>
      </c>
    </row>
    <row r="138" spans="1:2" ht="15">
      <c r="A138" s="19">
        <v>92</v>
      </c>
      <c r="B138" s="5">
        <v>106.37400263946984</v>
      </c>
    </row>
    <row r="139" spans="1:2" ht="15">
      <c r="A139" s="19">
        <v>207</v>
      </c>
      <c r="B139" s="5">
        <v>104.72629776217764</v>
      </c>
    </row>
    <row r="140" spans="1:2" ht="15">
      <c r="A140" s="19">
        <v>448</v>
      </c>
      <c r="B140" s="5">
        <v>104.05078742775004</v>
      </c>
    </row>
    <row r="141" spans="1:2" ht="15">
      <c r="A141" s="19">
        <v>159</v>
      </c>
      <c r="B141" s="5">
        <v>102.3740833600059</v>
      </c>
    </row>
    <row r="142" spans="1:2" ht="15">
      <c r="A142" s="19">
        <v>96</v>
      </c>
      <c r="B142" s="5">
        <v>101.8628992877675</v>
      </c>
    </row>
    <row r="143" spans="1:2" ht="15">
      <c r="A143" s="19">
        <v>312</v>
      </c>
      <c r="B143" s="5">
        <v>100.697324268187</v>
      </c>
    </row>
    <row r="144" spans="1:2" ht="15">
      <c r="A144" s="19">
        <v>367</v>
      </c>
      <c r="B144" s="5">
        <v>97.86991531949388</v>
      </c>
    </row>
    <row r="145" spans="1:2" ht="15">
      <c r="A145" s="19">
        <v>171</v>
      </c>
      <c r="B145" s="5">
        <v>97.16014729873677</v>
      </c>
    </row>
    <row r="146" spans="1:2" ht="15">
      <c r="A146" s="19">
        <v>226</v>
      </c>
      <c r="B146" s="5">
        <v>94.74556454379126</v>
      </c>
    </row>
    <row r="147" spans="1:2" ht="15">
      <c r="A147" s="19">
        <v>439</v>
      </c>
      <c r="B147" s="5">
        <v>92.21155704313787</v>
      </c>
    </row>
    <row r="148" spans="1:2" ht="15">
      <c r="A148" s="19">
        <v>149</v>
      </c>
      <c r="B148" s="5">
        <v>91.22484476162208</v>
      </c>
    </row>
    <row r="149" spans="1:2" ht="15">
      <c r="A149" s="19">
        <v>345</v>
      </c>
      <c r="B149" s="5">
        <v>91.15585473007013</v>
      </c>
    </row>
    <row r="150" spans="1:2" ht="15">
      <c r="A150" s="19">
        <v>358</v>
      </c>
      <c r="B150" s="5">
        <v>86.67263332682342</v>
      </c>
    </row>
    <row r="151" spans="1:2" ht="15">
      <c r="A151" s="19">
        <v>350</v>
      </c>
      <c r="B151" s="5">
        <v>85.66826842666524</v>
      </c>
    </row>
    <row r="152" spans="1:2" ht="15">
      <c r="A152" s="19">
        <v>266</v>
      </c>
      <c r="B152" s="5">
        <v>84.6459872115538</v>
      </c>
    </row>
    <row r="153" spans="1:2" ht="15">
      <c r="A153" s="19">
        <v>150</v>
      </c>
      <c r="B153" s="5">
        <v>83.96523892080404</v>
      </c>
    </row>
    <row r="154" spans="1:2" ht="15">
      <c r="A154" s="19">
        <v>282</v>
      </c>
      <c r="B154" s="5">
        <v>83.09957752831178</v>
      </c>
    </row>
    <row r="155" spans="1:2" ht="15">
      <c r="A155" s="19">
        <v>59</v>
      </c>
      <c r="B155" s="5">
        <v>81.51693857957798</v>
      </c>
    </row>
    <row r="156" spans="1:2" ht="15">
      <c r="A156" s="19">
        <v>202</v>
      </c>
      <c r="B156" s="5">
        <v>78.16663071076073</v>
      </c>
    </row>
    <row r="157" spans="1:2" ht="15">
      <c r="A157" s="19">
        <v>168</v>
      </c>
      <c r="B157" s="5">
        <v>76.5377667261564</v>
      </c>
    </row>
    <row r="158" spans="1:2" ht="15">
      <c r="A158" s="19">
        <v>64</v>
      </c>
      <c r="B158" s="5">
        <v>76.34877179155592</v>
      </c>
    </row>
    <row r="159" spans="1:2" ht="15">
      <c r="A159" s="19">
        <v>165</v>
      </c>
      <c r="B159" s="5">
        <v>76.25196632680127</v>
      </c>
    </row>
    <row r="160" spans="1:2" ht="15">
      <c r="A160" s="19">
        <v>389</v>
      </c>
      <c r="B160" s="5">
        <v>75.90899435860047</v>
      </c>
    </row>
    <row r="161" spans="1:2" ht="15">
      <c r="A161" s="19">
        <v>380</v>
      </c>
      <c r="B161" s="5">
        <v>75.82891222971739</v>
      </c>
    </row>
    <row r="162" spans="1:2" ht="15">
      <c r="A162" s="19">
        <v>77</v>
      </c>
      <c r="B162" s="5">
        <v>75.70799846858426</v>
      </c>
    </row>
    <row r="163" spans="1:2" ht="15">
      <c r="A163" s="19">
        <v>220</v>
      </c>
      <c r="B163" s="5">
        <v>75.41505611447428</v>
      </c>
    </row>
    <row r="164" spans="1:2" ht="15">
      <c r="A164" s="19">
        <v>204</v>
      </c>
      <c r="B164" s="5">
        <v>74.5875556340543</v>
      </c>
    </row>
    <row r="165" spans="1:2" ht="15">
      <c r="A165" s="19">
        <v>286</v>
      </c>
      <c r="B165" s="5">
        <v>73.54391668264361</v>
      </c>
    </row>
    <row r="166" spans="1:2" ht="15">
      <c r="A166" s="19">
        <v>406</v>
      </c>
      <c r="B166" s="5">
        <v>70.75424984496203</v>
      </c>
    </row>
    <row r="167" spans="1:2" ht="15">
      <c r="A167" s="19">
        <v>476</v>
      </c>
      <c r="B167" s="5">
        <v>70.72708851398238</v>
      </c>
    </row>
    <row r="168" spans="1:2" ht="15">
      <c r="A168" s="19">
        <v>331</v>
      </c>
      <c r="B168" s="5">
        <v>69.38056195656281</v>
      </c>
    </row>
    <row r="169" spans="1:2" ht="15">
      <c r="A169" s="19">
        <v>144</v>
      </c>
      <c r="B169" s="5">
        <v>68.90966551516067</v>
      </c>
    </row>
    <row r="170" spans="1:2" ht="15">
      <c r="A170" s="19">
        <v>328</v>
      </c>
      <c r="B170" s="5">
        <v>67.36330697989615</v>
      </c>
    </row>
    <row r="171" spans="1:2" ht="15">
      <c r="A171" s="19">
        <v>167</v>
      </c>
      <c r="B171" s="5">
        <v>65.54044492735193</v>
      </c>
    </row>
    <row r="172" spans="1:2" ht="15">
      <c r="A172" s="19">
        <v>321</v>
      </c>
      <c r="B172" s="5">
        <v>65.3342944093256</v>
      </c>
    </row>
    <row r="173" spans="1:2" ht="15">
      <c r="A173" s="19">
        <v>264</v>
      </c>
      <c r="B173" s="5">
        <v>61.65045692813328</v>
      </c>
    </row>
    <row r="174" spans="1:2" ht="15">
      <c r="A174" s="19">
        <v>299</v>
      </c>
      <c r="B174" s="5">
        <v>61.04168374915935</v>
      </c>
    </row>
    <row r="175" spans="1:2" ht="15">
      <c r="A175" s="19">
        <v>390</v>
      </c>
      <c r="B175" s="5">
        <v>61.03425607877398</v>
      </c>
    </row>
    <row r="176" spans="1:2" ht="15">
      <c r="A176" s="19">
        <v>72</v>
      </c>
      <c r="B176" s="5">
        <v>59.41632826740897</v>
      </c>
    </row>
    <row r="177" spans="1:2" ht="15">
      <c r="A177" s="19">
        <v>208</v>
      </c>
      <c r="B177" s="5">
        <v>58.15257243946144</v>
      </c>
    </row>
    <row r="178" spans="1:2" ht="15">
      <c r="A178" s="19">
        <v>428</v>
      </c>
      <c r="B178" s="5">
        <v>57.4508944746176</v>
      </c>
    </row>
    <row r="179" spans="1:2" ht="15">
      <c r="A179" s="19">
        <v>10</v>
      </c>
      <c r="B179" s="5">
        <v>53.85901684565033</v>
      </c>
    </row>
    <row r="180" spans="1:2" ht="15">
      <c r="A180" s="19">
        <v>333</v>
      </c>
      <c r="B180" s="5">
        <v>52.123057131888345</v>
      </c>
    </row>
    <row r="181" spans="1:2" ht="15">
      <c r="A181" s="19">
        <v>324</v>
      </c>
      <c r="B181" s="5">
        <v>50.1511053452341</v>
      </c>
    </row>
    <row r="182" spans="1:2" ht="15">
      <c r="A182" s="19">
        <v>338</v>
      </c>
      <c r="B182" s="5">
        <v>46.67506514871093</v>
      </c>
    </row>
    <row r="183" spans="1:2" ht="15">
      <c r="A183" s="19">
        <v>75</v>
      </c>
      <c r="B183" s="5">
        <v>46.63224985650413</v>
      </c>
    </row>
    <row r="184" spans="1:2" ht="15">
      <c r="A184" s="19">
        <v>404</v>
      </c>
      <c r="B184" s="5">
        <v>46.56621238368825</v>
      </c>
    </row>
    <row r="185" spans="1:2" ht="15">
      <c r="A185" s="19">
        <v>36</v>
      </c>
      <c r="B185" s="5">
        <v>46.28977536025013</v>
      </c>
    </row>
    <row r="186" spans="1:2" ht="15">
      <c r="A186" s="19">
        <v>479</v>
      </c>
      <c r="B186" s="5">
        <v>46.09581907323263</v>
      </c>
    </row>
    <row r="187" spans="1:2" ht="15">
      <c r="A187" s="19">
        <v>343</v>
      </c>
      <c r="B187" s="5">
        <v>44.77596268993693</v>
      </c>
    </row>
    <row r="188" spans="1:2" ht="15">
      <c r="A188" s="19">
        <v>276</v>
      </c>
      <c r="B188" s="5">
        <v>43.99819295070483</v>
      </c>
    </row>
    <row r="189" spans="1:2" ht="15">
      <c r="A189" s="19">
        <v>491</v>
      </c>
      <c r="B189" s="5">
        <v>43.187597975518656</v>
      </c>
    </row>
    <row r="190" spans="1:2" ht="15">
      <c r="A190" s="19">
        <v>191</v>
      </c>
      <c r="B190" s="5">
        <v>43.024694609814105</v>
      </c>
    </row>
    <row r="191" spans="1:2" ht="15">
      <c r="A191" s="19">
        <v>125</v>
      </c>
      <c r="B191" s="5">
        <v>42.44760066539675</v>
      </c>
    </row>
    <row r="192" spans="1:2" ht="15">
      <c r="A192" s="19">
        <v>269</v>
      </c>
      <c r="B192" s="5">
        <v>42.40090153897654</v>
      </c>
    </row>
    <row r="193" spans="1:2" ht="15">
      <c r="A193" s="19">
        <v>460</v>
      </c>
      <c r="B193" s="5">
        <v>41.73907894849617</v>
      </c>
    </row>
    <row r="194" spans="1:2" ht="15">
      <c r="A194" s="19">
        <v>4</v>
      </c>
      <c r="B194" s="5">
        <v>39.200426775314554</v>
      </c>
    </row>
    <row r="195" spans="1:2" ht="15">
      <c r="A195" s="19">
        <v>104</v>
      </c>
      <c r="B195" s="5">
        <v>38.876476129900766</v>
      </c>
    </row>
    <row r="196" spans="1:2" ht="15">
      <c r="A196" s="19">
        <v>342</v>
      </c>
      <c r="B196" s="5">
        <v>37.278298798049946</v>
      </c>
    </row>
    <row r="197" spans="1:2" ht="15">
      <c r="A197" s="19">
        <v>3</v>
      </c>
      <c r="B197" s="5">
        <v>36.96552381913352</v>
      </c>
    </row>
    <row r="198" spans="1:2" ht="15">
      <c r="A198" s="19">
        <v>164</v>
      </c>
      <c r="B198" s="5">
        <v>36.565566961828154</v>
      </c>
    </row>
    <row r="199" spans="1:2" ht="15">
      <c r="A199" s="19">
        <v>117</v>
      </c>
      <c r="B199" s="5">
        <v>36.36852188988814</v>
      </c>
    </row>
    <row r="200" spans="1:2" ht="15">
      <c r="A200" s="19">
        <v>217</v>
      </c>
      <c r="B200" s="5">
        <v>36.191537031107146</v>
      </c>
    </row>
    <row r="201" spans="1:2" ht="15">
      <c r="A201" s="19">
        <v>382</v>
      </c>
      <c r="B201" s="5">
        <v>35.72835820657747</v>
      </c>
    </row>
    <row r="202" spans="1:2" ht="15">
      <c r="A202" s="19">
        <v>332</v>
      </c>
      <c r="B202" s="5">
        <v>35.194118345511015</v>
      </c>
    </row>
    <row r="203" spans="1:2" ht="15">
      <c r="A203" s="19">
        <v>41</v>
      </c>
      <c r="B203" s="5">
        <v>35.05155393667337</v>
      </c>
    </row>
    <row r="204" spans="1:2" ht="15">
      <c r="A204" s="19">
        <v>183</v>
      </c>
      <c r="B204" s="5">
        <v>34.94620706004753</v>
      </c>
    </row>
    <row r="205" spans="1:2" ht="15">
      <c r="A205" s="19">
        <v>95</v>
      </c>
      <c r="B205" s="5">
        <v>34.753508762118145</v>
      </c>
    </row>
    <row r="206" spans="1:2" ht="15">
      <c r="A206" s="19">
        <v>62</v>
      </c>
      <c r="B206" s="5">
        <v>33.276890987413935</v>
      </c>
    </row>
    <row r="207" spans="1:2" ht="15">
      <c r="A207" s="19">
        <v>43</v>
      </c>
      <c r="B207" s="5">
        <v>32.911530151690386</v>
      </c>
    </row>
    <row r="208" spans="1:2" ht="15">
      <c r="A208" s="19">
        <v>89</v>
      </c>
      <c r="B208" s="5">
        <v>32.87089655797536</v>
      </c>
    </row>
    <row r="209" spans="1:2" ht="15">
      <c r="A209" s="19">
        <v>201</v>
      </c>
      <c r="B209" s="5">
        <v>30.99463681904308</v>
      </c>
    </row>
    <row r="210" spans="1:2" ht="15">
      <c r="A210" s="19">
        <v>340</v>
      </c>
      <c r="B210" s="5">
        <v>30.850645780819832</v>
      </c>
    </row>
    <row r="211" spans="1:2" ht="15">
      <c r="A211" s="19">
        <v>419</v>
      </c>
      <c r="B211" s="5">
        <v>29.783551159918716</v>
      </c>
    </row>
    <row r="212" spans="1:2" ht="15">
      <c r="A212" s="19">
        <v>330</v>
      </c>
      <c r="B212" s="5">
        <v>29.78078477069721</v>
      </c>
    </row>
    <row r="213" spans="1:2" ht="15">
      <c r="A213" s="19">
        <v>492</v>
      </c>
      <c r="B213" s="5">
        <v>25.758910933969673</v>
      </c>
    </row>
    <row r="214" spans="1:2" ht="15">
      <c r="A214" s="19">
        <v>396</v>
      </c>
      <c r="B214" s="5">
        <v>24.784526601877587</v>
      </c>
    </row>
    <row r="215" spans="1:2" ht="15">
      <c r="A215" s="19">
        <v>391</v>
      </c>
      <c r="B215" s="5">
        <v>21.716756334390084</v>
      </c>
    </row>
    <row r="216" spans="1:2" ht="15">
      <c r="A216" s="19">
        <v>355</v>
      </c>
      <c r="B216" s="5">
        <v>19.217486365940204</v>
      </c>
    </row>
    <row r="217" spans="1:2" ht="15">
      <c r="A217" s="19">
        <v>348</v>
      </c>
      <c r="B217" s="5">
        <v>17.93103725279434</v>
      </c>
    </row>
    <row r="218" spans="1:2" ht="15">
      <c r="A218" s="19">
        <v>424</v>
      </c>
      <c r="B218" s="5">
        <v>17.508032394816837</v>
      </c>
    </row>
    <row r="219" spans="1:2" ht="15">
      <c r="A219" s="19">
        <v>360</v>
      </c>
      <c r="B219" s="5">
        <v>16.377756439178484</v>
      </c>
    </row>
    <row r="220" spans="1:2" ht="15">
      <c r="A220" s="19">
        <v>58</v>
      </c>
      <c r="B220" s="5">
        <v>15.667907898145131</v>
      </c>
    </row>
    <row r="221" spans="1:2" ht="15">
      <c r="A221" s="19">
        <v>261</v>
      </c>
      <c r="B221" s="5">
        <v>14.666184676387275</v>
      </c>
    </row>
    <row r="222" spans="1:2" ht="15">
      <c r="A222" s="19">
        <v>26</v>
      </c>
      <c r="B222" s="5">
        <v>13.010434507574246</v>
      </c>
    </row>
    <row r="223" spans="1:2" ht="15">
      <c r="A223" s="19">
        <v>153</v>
      </c>
      <c r="B223" s="5">
        <v>11.6625242996015</v>
      </c>
    </row>
    <row r="224" spans="1:2" ht="15">
      <c r="A224" s="19">
        <v>206</v>
      </c>
      <c r="B224" s="5">
        <v>10.989995985304631</v>
      </c>
    </row>
    <row r="225" spans="1:2" ht="15">
      <c r="A225" s="19">
        <v>154</v>
      </c>
      <c r="B225" s="5">
        <v>10.981490135973218</v>
      </c>
    </row>
    <row r="226" spans="1:2" ht="15">
      <c r="A226" s="19">
        <v>14</v>
      </c>
      <c r="B226" s="5">
        <v>8.59116551295665</v>
      </c>
    </row>
    <row r="227" spans="1:2" ht="15">
      <c r="A227" s="19">
        <v>383</v>
      </c>
      <c r="B227" s="5">
        <v>7.565849351745783</v>
      </c>
    </row>
    <row r="228" spans="1:2" ht="15">
      <c r="A228" s="19">
        <v>352</v>
      </c>
      <c r="B228" s="5">
        <v>5.924822247445263</v>
      </c>
    </row>
    <row r="229" spans="1:2" ht="15">
      <c r="A229" s="19">
        <v>114</v>
      </c>
      <c r="B229" s="5">
        <v>5.642819613180109</v>
      </c>
    </row>
    <row r="230" spans="1:2" ht="15">
      <c r="A230" s="19">
        <v>398</v>
      </c>
      <c r="B230" s="5">
        <v>4.383302331340019</v>
      </c>
    </row>
    <row r="231" spans="1:2" ht="15">
      <c r="A231" s="19">
        <v>213</v>
      </c>
      <c r="B231" s="5">
        <v>3.8585200517863996</v>
      </c>
    </row>
    <row r="232" spans="1:2" ht="15">
      <c r="A232" s="19">
        <v>401</v>
      </c>
      <c r="B232" s="5">
        <v>3.1245811138323916</v>
      </c>
    </row>
    <row r="233" spans="1:2" ht="15">
      <c r="A233" s="19">
        <v>475</v>
      </c>
      <c r="B233" s="5">
        <v>2.8182471477321087</v>
      </c>
    </row>
    <row r="234" spans="1:2" ht="15">
      <c r="A234" s="19">
        <v>57</v>
      </c>
      <c r="B234" s="5">
        <v>2.594394416146315</v>
      </c>
    </row>
    <row r="235" spans="1:2" ht="15">
      <c r="A235" s="19">
        <v>13</v>
      </c>
      <c r="B235" s="5">
        <v>2.496409496605338</v>
      </c>
    </row>
    <row r="236" spans="1:2" ht="15">
      <c r="A236" s="19">
        <v>449</v>
      </c>
      <c r="B236" s="5">
        <v>2.054773484383986</v>
      </c>
    </row>
    <row r="237" spans="1:2" ht="15">
      <c r="A237" s="19">
        <v>163</v>
      </c>
      <c r="B237" s="5">
        <v>1.3220394058080274</v>
      </c>
    </row>
    <row r="238" spans="1:2" ht="15">
      <c r="A238" s="19">
        <v>273</v>
      </c>
      <c r="B238" s="5">
        <v>0.025891456245517475</v>
      </c>
    </row>
    <row r="239" spans="1:2" ht="15">
      <c r="A239" s="19">
        <v>81</v>
      </c>
      <c r="B239" s="5">
        <v>-0.1434832774757524</v>
      </c>
    </row>
    <row r="240" spans="1:2" ht="15">
      <c r="A240" s="19">
        <v>85</v>
      </c>
      <c r="B240" s="5">
        <v>-1.8715693519661727</v>
      </c>
    </row>
    <row r="241" spans="1:2" ht="15">
      <c r="A241" s="19">
        <v>381</v>
      </c>
      <c r="B241" s="5">
        <v>-2.251467171832701</v>
      </c>
    </row>
    <row r="242" spans="1:2" ht="15">
      <c r="A242" s="19">
        <v>386</v>
      </c>
      <c r="B242" s="5">
        <v>-2.578166643181248</v>
      </c>
    </row>
    <row r="243" spans="1:2" ht="15">
      <c r="A243" s="19">
        <v>407</v>
      </c>
      <c r="B243" s="5">
        <v>-3.6614665945544402</v>
      </c>
    </row>
    <row r="244" spans="1:2" ht="15">
      <c r="A244" s="19">
        <v>30</v>
      </c>
      <c r="B244" s="5">
        <v>-5.08126435289887</v>
      </c>
    </row>
    <row r="245" spans="1:2" ht="15">
      <c r="A245" s="19">
        <v>17</v>
      </c>
      <c r="B245" s="5">
        <v>-5.730444836888637</v>
      </c>
    </row>
    <row r="246" spans="1:2" ht="15">
      <c r="A246" s="19">
        <v>417</v>
      </c>
      <c r="B246" s="5">
        <v>-6.033369702063283</v>
      </c>
    </row>
    <row r="247" spans="1:2" ht="15">
      <c r="A247" s="19">
        <v>8</v>
      </c>
      <c r="B247" s="5">
        <v>-6.120288517908193</v>
      </c>
    </row>
    <row r="248" spans="1:2" ht="15">
      <c r="A248" s="19">
        <v>103</v>
      </c>
      <c r="B248" s="5">
        <v>-6.1877609136226965</v>
      </c>
    </row>
    <row r="249" spans="1:2" ht="15">
      <c r="A249" s="19">
        <v>37</v>
      </c>
      <c r="B249" s="5">
        <v>-6.692767687891319</v>
      </c>
    </row>
    <row r="250" spans="1:2" ht="15">
      <c r="A250" s="19">
        <v>403</v>
      </c>
      <c r="B250" s="5">
        <v>-7.869842854401213</v>
      </c>
    </row>
    <row r="251" spans="1:2" ht="15">
      <c r="A251" s="19">
        <v>65</v>
      </c>
      <c r="B251" s="5">
        <v>-7.898285328737984</v>
      </c>
    </row>
    <row r="252" spans="1:2" ht="15">
      <c r="A252" s="19">
        <v>71</v>
      </c>
      <c r="B252" s="5">
        <v>-9.325842477355764</v>
      </c>
    </row>
    <row r="253" spans="1:2" ht="15">
      <c r="A253" s="19">
        <v>259</v>
      </c>
      <c r="B253" s="5">
        <v>-10.34648651189309</v>
      </c>
    </row>
    <row r="254" spans="1:2" ht="15">
      <c r="A254" s="19">
        <v>271</v>
      </c>
      <c r="B254" s="5">
        <v>-11.080961542858859</v>
      </c>
    </row>
    <row r="255" spans="1:2" ht="15">
      <c r="A255" s="19">
        <v>182</v>
      </c>
      <c r="B255" s="5">
        <v>-11.549115327256004</v>
      </c>
    </row>
    <row r="256" spans="1:2" ht="15">
      <c r="A256" s="19">
        <v>137</v>
      </c>
      <c r="B256" s="5">
        <v>-12.335870388844342</v>
      </c>
    </row>
    <row r="257" spans="1:2" ht="15">
      <c r="A257" s="19">
        <v>410</v>
      </c>
      <c r="B257" s="5">
        <v>-12.35112459631091</v>
      </c>
    </row>
    <row r="258" spans="1:2" ht="15">
      <c r="A258" s="19">
        <v>49</v>
      </c>
      <c r="B258" s="5">
        <v>-12.76995008607264</v>
      </c>
    </row>
    <row r="259" spans="1:2" ht="15">
      <c r="A259" s="19">
        <v>359</v>
      </c>
      <c r="B259" s="5">
        <v>-13.47553664969928</v>
      </c>
    </row>
    <row r="260" spans="1:2" ht="15">
      <c r="A260" s="19">
        <v>272</v>
      </c>
      <c r="B260" s="5">
        <v>-13.703363385748162</v>
      </c>
    </row>
    <row r="261" spans="1:2" ht="15">
      <c r="A261" s="19">
        <v>177</v>
      </c>
      <c r="B261" s="5">
        <v>-14.482529329514364</v>
      </c>
    </row>
    <row r="262" spans="1:2" ht="15">
      <c r="A262" s="19">
        <v>54</v>
      </c>
      <c r="B262" s="5">
        <v>-14.957554361641087</v>
      </c>
    </row>
    <row r="263" spans="1:2" ht="15">
      <c r="A263" s="19">
        <v>38</v>
      </c>
      <c r="B263" s="5">
        <v>-15.192502109714042</v>
      </c>
    </row>
    <row r="264" spans="1:2" ht="15">
      <c r="A264" s="19">
        <v>1</v>
      </c>
      <c r="B264" s="5">
        <v>-16.228104108693515</v>
      </c>
    </row>
    <row r="265" spans="1:2" ht="15">
      <c r="A265" s="19">
        <v>140</v>
      </c>
      <c r="B265" s="5">
        <v>-16.96392163615019</v>
      </c>
    </row>
    <row r="266" spans="1:2" ht="15">
      <c r="A266" s="19">
        <v>363</v>
      </c>
      <c r="B266" s="5">
        <v>-18.524788316379272</v>
      </c>
    </row>
    <row r="267" spans="1:2" ht="15">
      <c r="A267" s="19">
        <v>245</v>
      </c>
      <c r="B267" s="5">
        <v>-18.856989498539406</v>
      </c>
    </row>
    <row r="268" spans="1:2" ht="15">
      <c r="A268" s="19">
        <v>129</v>
      </c>
      <c r="B268" s="5">
        <v>-20.91622336603541</v>
      </c>
    </row>
    <row r="269" spans="1:2" ht="15">
      <c r="A269" s="19">
        <v>50</v>
      </c>
      <c r="B269" s="5">
        <v>-21.612464990770604</v>
      </c>
    </row>
    <row r="270" spans="1:2" ht="15">
      <c r="A270" s="19">
        <v>99</v>
      </c>
      <c r="B270" s="5">
        <v>-21.945764295649496</v>
      </c>
    </row>
    <row r="271" spans="1:2" ht="15">
      <c r="A271" s="19">
        <v>105</v>
      </c>
      <c r="B271" s="5">
        <v>-23.96241253813605</v>
      </c>
    </row>
    <row r="272" spans="1:2" ht="15">
      <c r="A272" s="19">
        <v>433</v>
      </c>
      <c r="B272" s="5">
        <v>-26.912942206978187</v>
      </c>
    </row>
    <row r="273" spans="1:2" ht="15">
      <c r="A273" s="19">
        <v>452</v>
      </c>
      <c r="B273" s="5">
        <v>-27.247549668652937</v>
      </c>
    </row>
    <row r="274" spans="1:2" ht="15">
      <c r="A274" s="19">
        <v>323</v>
      </c>
      <c r="B274" s="5">
        <v>-27.41150119775375</v>
      </c>
    </row>
    <row r="275" spans="1:2" ht="15">
      <c r="A275" s="19">
        <v>180</v>
      </c>
      <c r="B275" s="5">
        <v>-29.00677644575262</v>
      </c>
    </row>
    <row r="276" spans="1:2" ht="15">
      <c r="A276" s="19">
        <v>447</v>
      </c>
      <c r="B276" s="5">
        <v>-29.258322390283865</v>
      </c>
    </row>
    <row r="277" spans="1:2" ht="15">
      <c r="A277" s="19">
        <v>11</v>
      </c>
      <c r="B277" s="5">
        <v>-29.39575751369921</v>
      </c>
    </row>
    <row r="278" spans="1:2" ht="15">
      <c r="A278" s="19">
        <v>319</v>
      </c>
      <c r="B278" s="5">
        <v>-30.975180259978515</v>
      </c>
    </row>
    <row r="279" spans="1:2" ht="15">
      <c r="A279" s="19">
        <v>278</v>
      </c>
      <c r="B279" s="5">
        <v>-31.055715942855386</v>
      </c>
    </row>
    <row r="280" spans="1:2" ht="15">
      <c r="A280" s="19">
        <v>186</v>
      </c>
      <c r="B280" s="5">
        <v>-31.722797278214784</v>
      </c>
    </row>
    <row r="281" spans="1:2" ht="15">
      <c r="A281" s="19">
        <v>126</v>
      </c>
      <c r="B281" s="5">
        <v>-32.10447961759019</v>
      </c>
    </row>
    <row r="282" spans="1:2" ht="15">
      <c r="A282" s="19">
        <v>184</v>
      </c>
      <c r="B282" s="5">
        <v>-32.399640656287374</v>
      </c>
    </row>
    <row r="283" spans="1:2" ht="15">
      <c r="A283" s="19">
        <v>27</v>
      </c>
      <c r="B283" s="5">
        <v>-35.22563743032879</v>
      </c>
    </row>
    <row r="284" spans="1:2" ht="15">
      <c r="A284" s="19">
        <v>387</v>
      </c>
      <c r="B284" s="5">
        <v>-35.57805180798641</v>
      </c>
    </row>
    <row r="285" spans="1:2" ht="15">
      <c r="A285" s="19">
        <v>422</v>
      </c>
      <c r="B285" s="5">
        <v>-35.619346197992854</v>
      </c>
    </row>
    <row r="286" spans="1:2" ht="15">
      <c r="A286" s="19">
        <v>119</v>
      </c>
      <c r="B286" s="5">
        <v>-36.286686176135845</v>
      </c>
    </row>
    <row r="287" spans="1:2" ht="15">
      <c r="A287" s="19">
        <v>178</v>
      </c>
      <c r="B287" s="5">
        <v>-37.81847359045423</v>
      </c>
    </row>
    <row r="288" spans="1:2" ht="15">
      <c r="A288" s="19">
        <v>484</v>
      </c>
      <c r="B288" s="5">
        <v>-37.986267881220556</v>
      </c>
    </row>
    <row r="289" spans="1:2" ht="15">
      <c r="A289" s="19">
        <v>32</v>
      </c>
      <c r="B289" s="5">
        <v>-38.09064898327051</v>
      </c>
    </row>
    <row r="290" spans="1:2" ht="15">
      <c r="A290" s="19">
        <v>420</v>
      </c>
      <c r="B290" s="5">
        <v>-38.54409610527182</v>
      </c>
    </row>
    <row r="291" spans="1:2" ht="15">
      <c r="A291" s="19">
        <v>2</v>
      </c>
      <c r="B291" s="5">
        <v>-40.46886944656944</v>
      </c>
    </row>
    <row r="292" spans="1:2" ht="15">
      <c r="A292" s="19">
        <v>265</v>
      </c>
      <c r="B292" s="5">
        <v>-43.21563855003296</v>
      </c>
    </row>
    <row r="293" spans="1:2" ht="15">
      <c r="A293" s="19">
        <v>52</v>
      </c>
      <c r="B293" s="5">
        <v>-43.76918708806261</v>
      </c>
    </row>
    <row r="294" spans="1:2" ht="15">
      <c r="A294" s="19">
        <v>160</v>
      </c>
      <c r="B294" s="5">
        <v>-45.46876635896297</v>
      </c>
    </row>
    <row r="295" spans="1:2" ht="15">
      <c r="A295" s="19">
        <v>434</v>
      </c>
      <c r="B295" s="5">
        <v>-47.76221086721125</v>
      </c>
    </row>
    <row r="296" spans="1:2" ht="15">
      <c r="A296" s="19">
        <v>128</v>
      </c>
      <c r="B296" s="5">
        <v>-49.50489840782393</v>
      </c>
    </row>
    <row r="297" spans="1:2" ht="15">
      <c r="A297" s="19">
        <v>438</v>
      </c>
      <c r="B297" s="5">
        <v>-50.22870545796104</v>
      </c>
    </row>
    <row r="298" spans="1:2" ht="15">
      <c r="A298" s="19">
        <v>281</v>
      </c>
      <c r="B298" s="5">
        <v>-50.68958352044865</v>
      </c>
    </row>
    <row r="299" spans="1:2" ht="15">
      <c r="A299" s="19">
        <v>229</v>
      </c>
      <c r="B299" s="5">
        <v>-50.96107957525237</v>
      </c>
    </row>
    <row r="300" spans="1:2" ht="15">
      <c r="A300" s="19">
        <v>116</v>
      </c>
      <c r="B300" s="5">
        <v>-52.32406266511316</v>
      </c>
    </row>
    <row r="301" spans="1:2" ht="15">
      <c r="A301" s="19">
        <v>9</v>
      </c>
      <c r="B301" s="5">
        <v>-52.84277999637925</v>
      </c>
    </row>
    <row r="302" spans="1:2" ht="15">
      <c r="A302" s="19">
        <v>25</v>
      </c>
      <c r="B302" s="5">
        <v>-57.08300553340814</v>
      </c>
    </row>
    <row r="303" spans="1:2" ht="15">
      <c r="A303" s="19">
        <v>247</v>
      </c>
      <c r="B303" s="5">
        <v>-62.25235531956241</v>
      </c>
    </row>
    <row r="304" spans="1:2" ht="15">
      <c r="A304" s="19">
        <v>139</v>
      </c>
      <c r="B304" s="5">
        <v>-63.13842863791433</v>
      </c>
    </row>
    <row r="305" spans="1:2" ht="15">
      <c r="A305" s="19">
        <v>91</v>
      </c>
      <c r="B305" s="5">
        <v>-65.07179382182949</v>
      </c>
    </row>
    <row r="306" spans="1:2" ht="15">
      <c r="A306" s="19">
        <v>179</v>
      </c>
      <c r="B306" s="5">
        <v>-69.17726985597983</v>
      </c>
    </row>
    <row r="307" spans="1:2" ht="15">
      <c r="A307" s="19">
        <v>413</v>
      </c>
      <c r="B307" s="5">
        <v>-70.10931024350248</v>
      </c>
    </row>
    <row r="308" spans="1:2" ht="15">
      <c r="A308" s="19">
        <v>157</v>
      </c>
      <c r="B308" s="5">
        <v>-70.20763926200016</v>
      </c>
    </row>
    <row r="309" spans="1:2" ht="15">
      <c r="A309" s="19">
        <v>148</v>
      </c>
      <c r="B309" s="5">
        <v>-70.44907879498714</v>
      </c>
    </row>
    <row r="310" spans="1:2" ht="15">
      <c r="A310" s="19">
        <v>170</v>
      </c>
      <c r="B310" s="5">
        <v>-70.6281228181524</v>
      </c>
    </row>
    <row r="311" spans="1:2" ht="15">
      <c r="A311" s="19">
        <v>317</v>
      </c>
      <c r="B311" s="5">
        <v>-72.70758002359798</v>
      </c>
    </row>
    <row r="312" spans="1:2" ht="15">
      <c r="A312" s="19">
        <v>112</v>
      </c>
      <c r="B312" s="5">
        <v>-72.92315782950936</v>
      </c>
    </row>
    <row r="313" spans="1:2" ht="15">
      <c r="A313" s="19">
        <v>211</v>
      </c>
      <c r="B313" s="5">
        <v>-72.99350459535526</v>
      </c>
    </row>
    <row r="314" spans="1:2" ht="15">
      <c r="A314" s="19">
        <v>53</v>
      </c>
      <c r="B314" s="5">
        <v>-75.26706759080298</v>
      </c>
    </row>
    <row r="315" spans="1:2" ht="15">
      <c r="A315" s="19">
        <v>354</v>
      </c>
      <c r="B315" s="5">
        <v>-75.75423127142312</v>
      </c>
    </row>
    <row r="316" spans="1:2" ht="15">
      <c r="A316" s="19">
        <v>113</v>
      </c>
      <c r="B316" s="5">
        <v>-76.92473830421295</v>
      </c>
    </row>
    <row r="317" spans="1:2" ht="15">
      <c r="A317" s="19">
        <v>195</v>
      </c>
      <c r="B317" s="5">
        <v>-76.96049882449734</v>
      </c>
    </row>
    <row r="318" spans="1:2" ht="15">
      <c r="A318" s="19">
        <v>431</v>
      </c>
      <c r="B318" s="5">
        <v>-77.53086136145976</v>
      </c>
    </row>
    <row r="319" spans="1:2" ht="15">
      <c r="A319" s="19">
        <v>440</v>
      </c>
      <c r="B319" s="5">
        <v>-82.1277479414257</v>
      </c>
    </row>
    <row r="320" spans="1:2" ht="15">
      <c r="A320" s="19">
        <v>174</v>
      </c>
      <c r="B320" s="5">
        <v>-82.89638909197856</v>
      </c>
    </row>
    <row r="321" spans="1:2" ht="15">
      <c r="A321" s="19">
        <v>83</v>
      </c>
      <c r="B321" s="5">
        <v>-82.91544535321918</v>
      </c>
    </row>
    <row r="322" spans="1:2" ht="15">
      <c r="A322" s="19">
        <v>121</v>
      </c>
      <c r="B322" s="5">
        <v>-84.74456293159346</v>
      </c>
    </row>
    <row r="323" spans="1:2" ht="15">
      <c r="A323" s="19">
        <v>327</v>
      </c>
      <c r="B323" s="5">
        <v>-86.4715195529061</v>
      </c>
    </row>
    <row r="324" spans="1:2" ht="15">
      <c r="A324" s="19">
        <v>118</v>
      </c>
      <c r="B324" s="5">
        <v>-86.96202115621236</v>
      </c>
    </row>
    <row r="325" spans="1:2" ht="15">
      <c r="A325" s="19">
        <v>188</v>
      </c>
      <c r="B325" s="5">
        <v>-86.96708972936722</v>
      </c>
    </row>
    <row r="326" spans="1:2" ht="15">
      <c r="A326" s="19">
        <v>308</v>
      </c>
      <c r="B326" s="5">
        <v>-87.88788335748723</v>
      </c>
    </row>
    <row r="327" spans="1:2" ht="15">
      <c r="A327" s="19">
        <v>251</v>
      </c>
      <c r="B327" s="5">
        <v>-88.0964764701348</v>
      </c>
    </row>
    <row r="328" spans="1:2" ht="15">
      <c r="A328" s="19">
        <v>234</v>
      </c>
      <c r="B328" s="5">
        <v>-88.1457308327681</v>
      </c>
    </row>
    <row r="329" spans="1:2" ht="15">
      <c r="A329" s="19">
        <v>106</v>
      </c>
      <c r="B329" s="5">
        <v>-88.37494372866058</v>
      </c>
    </row>
    <row r="330" spans="1:2" ht="15">
      <c r="A330" s="19">
        <v>156</v>
      </c>
      <c r="B330" s="5">
        <v>-89.16786003582092</v>
      </c>
    </row>
    <row r="331" spans="1:2" ht="15">
      <c r="A331" s="19">
        <v>255</v>
      </c>
      <c r="B331" s="5">
        <v>-90.76796398106308</v>
      </c>
    </row>
    <row r="332" spans="1:2" ht="15">
      <c r="A332" s="19">
        <v>253</v>
      </c>
      <c r="B332" s="5">
        <v>-91.41199028956544</v>
      </c>
    </row>
    <row r="333" spans="1:2" ht="15">
      <c r="A333" s="19">
        <v>158</v>
      </c>
      <c r="B333" s="5">
        <v>-91.71192870260711</v>
      </c>
    </row>
    <row r="334" spans="1:2" ht="15">
      <c r="A334" s="19">
        <v>325</v>
      </c>
      <c r="B334" s="5">
        <v>-92.01365314227223</v>
      </c>
    </row>
    <row r="335" spans="1:2" ht="15">
      <c r="A335" s="19">
        <v>16</v>
      </c>
      <c r="B335" s="5">
        <v>-92.82108971159141</v>
      </c>
    </row>
    <row r="336" spans="1:2" ht="15">
      <c r="A336" s="19">
        <v>496</v>
      </c>
      <c r="B336" s="5">
        <v>-95.8587474180531</v>
      </c>
    </row>
    <row r="337" spans="1:2" ht="15">
      <c r="A337" s="19">
        <v>474</v>
      </c>
      <c r="B337" s="5">
        <v>-97.60376856928451</v>
      </c>
    </row>
    <row r="338" spans="1:2" ht="15">
      <c r="A338" s="19">
        <v>388</v>
      </c>
      <c r="B338" s="5">
        <v>-98.50411283615722</v>
      </c>
    </row>
    <row r="339" spans="1:2" ht="15">
      <c r="A339" s="19">
        <v>411</v>
      </c>
      <c r="B339" s="5">
        <v>-99.50892879734965</v>
      </c>
    </row>
    <row r="340" spans="1:2" ht="15">
      <c r="A340" s="19">
        <v>295</v>
      </c>
      <c r="B340" s="5">
        <v>-100.80347386944231</v>
      </c>
    </row>
    <row r="341" spans="1:2" ht="15">
      <c r="A341" s="19">
        <v>46</v>
      </c>
      <c r="B341" s="5">
        <v>-101.25111438340355</v>
      </c>
    </row>
    <row r="342" spans="1:2" ht="15">
      <c r="A342" s="19">
        <v>316</v>
      </c>
      <c r="B342" s="5">
        <v>-101.90968007686024</v>
      </c>
    </row>
    <row r="343" spans="1:2" ht="15">
      <c r="A343" s="19">
        <v>82</v>
      </c>
      <c r="B343" s="5">
        <v>-102.79930668058296</v>
      </c>
    </row>
    <row r="344" spans="1:2" ht="15">
      <c r="A344" s="19">
        <v>124</v>
      </c>
      <c r="B344" s="5">
        <v>-104.8119617689863</v>
      </c>
    </row>
    <row r="345" spans="1:2" ht="15">
      <c r="A345" s="19">
        <v>108</v>
      </c>
      <c r="B345" s="5">
        <v>-106.28386757389308</v>
      </c>
    </row>
    <row r="346" spans="1:2" ht="15">
      <c r="A346" s="19">
        <v>248</v>
      </c>
      <c r="B346" s="5">
        <v>-106.67164057283298</v>
      </c>
    </row>
    <row r="347" spans="1:2" ht="15">
      <c r="A347" s="19">
        <v>224</v>
      </c>
      <c r="B347" s="5">
        <v>-108.06336258225201</v>
      </c>
    </row>
    <row r="348" spans="1:2" ht="15">
      <c r="A348" s="19">
        <v>400</v>
      </c>
      <c r="B348" s="5">
        <v>-109.37860313714191</v>
      </c>
    </row>
    <row r="349" spans="1:2" ht="15">
      <c r="A349" s="19">
        <v>275</v>
      </c>
      <c r="B349" s="5">
        <v>-110.0254801122901</v>
      </c>
    </row>
    <row r="350" spans="1:2" ht="15">
      <c r="A350" s="19">
        <v>19</v>
      </c>
      <c r="B350" s="5">
        <v>-111.17697408903769</v>
      </c>
    </row>
    <row r="351" spans="1:2" ht="15">
      <c r="A351" s="19">
        <v>130</v>
      </c>
      <c r="B351" s="5">
        <v>-111.74721644452438</v>
      </c>
    </row>
    <row r="352" spans="1:2" ht="15">
      <c r="A352" s="19">
        <v>84</v>
      </c>
      <c r="B352" s="5">
        <v>-112.10261747663753</v>
      </c>
    </row>
    <row r="353" spans="1:2" ht="15">
      <c r="A353" s="19">
        <v>267</v>
      </c>
      <c r="B353" s="5">
        <v>-113.68724161206956</v>
      </c>
    </row>
    <row r="354" spans="1:2" ht="15">
      <c r="A354" s="19">
        <v>409</v>
      </c>
      <c r="B354" s="5">
        <v>-113.74371273518955</v>
      </c>
    </row>
    <row r="355" spans="1:2" ht="15">
      <c r="A355" s="19">
        <v>244</v>
      </c>
      <c r="B355" s="5">
        <v>-113.76994682525947</v>
      </c>
    </row>
    <row r="356" spans="1:2" ht="15">
      <c r="A356" s="19">
        <v>482</v>
      </c>
      <c r="B356" s="5">
        <v>-114.96482936809116</v>
      </c>
    </row>
    <row r="357" spans="1:2" ht="15">
      <c r="A357" s="19">
        <v>478</v>
      </c>
      <c r="B357" s="5">
        <v>-115.38969704580632</v>
      </c>
    </row>
    <row r="358" spans="1:2" ht="15">
      <c r="A358" s="19">
        <v>262</v>
      </c>
      <c r="B358" s="5">
        <v>-116.36329741050213</v>
      </c>
    </row>
    <row r="359" spans="1:2" ht="15">
      <c r="A359" s="19">
        <v>15</v>
      </c>
      <c r="B359" s="5">
        <v>-117.14731855277932</v>
      </c>
    </row>
    <row r="360" spans="1:2" ht="15">
      <c r="A360" s="19">
        <v>462</v>
      </c>
      <c r="B360" s="5">
        <v>-118.74623889449867</v>
      </c>
    </row>
    <row r="361" spans="1:2" ht="15">
      <c r="A361" s="19">
        <v>373</v>
      </c>
      <c r="B361" s="5">
        <v>-121.77126298567782</v>
      </c>
    </row>
    <row r="362" spans="1:2" ht="15">
      <c r="A362" s="19">
        <v>421</v>
      </c>
      <c r="B362" s="5">
        <v>-122.58070990824126</v>
      </c>
    </row>
    <row r="363" spans="1:2" ht="15">
      <c r="A363" s="19">
        <v>45</v>
      </c>
      <c r="B363" s="5">
        <v>-123.10408686394294</v>
      </c>
    </row>
    <row r="364" spans="1:2" ht="15">
      <c r="A364" s="19">
        <v>277</v>
      </c>
      <c r="B364" s="5">
        <v>-123.346330877519</v>
      </c>
    </row>
    <row r="365" spans="1:2" ht="15">
      <c r="A365" s="19">
        <v>274</v>
      </c>
      <c r="B365" s="5">
        <v>-123.69292285956726</v>
      </c>
    </row>
    <row r="366" spans="1:2" ht="15">
      <c r="A366" s="19">
        <v>161</v>
      </c>
      <c r="B366" s="5">
        <v>-124.3192311795683</v>
      </c>
    </row>
    <row r="367" spans="1:2" ht="15">
      <c r="A367" s="19">
        <v>215</v>
      </c>
      <c r="B367" s="5">
        <v>-124.95112972486277</v>
      </c>
    </row>
    <row r="368" spans="1:2" ht="15">
      <c r="A368" s="19">
        <v>68</v>
      </c>
      <c r="B368" s="5">
        <v>-125.16491951554235</v>
      </c>
    </row>
    <row r="369" spans="1:2" ht="15">
      <c r="A369" s="19">
        <v>394</v>
      </c>
      <c r="B369" s="5">
        <v>-125.36338738993982</v>
      </c>
    </row>
    <row r="370" spans="1:2" ht="15">
      <c r="A370" s="19">
        <v>412</v>
      </c>
      <c r="B370" s="5">
        <v>-125.61558137284192</v>
      </c>
    </row>
    <row r="371" spans="1:2" ht="15">
      <c r="A371" s="19">
        <v>22</v>
      </c>
      <c r="B371" s="5">
        <v>-125.78608254862957</v>
      </c>
    </row>
    <row r="372" spans="1:2" ht="15">
      <c r="A372" s="19">
        <v>385</v>
      </c>
      <c r="B372" s="5">
        <v>-125.87317237698153</v>
      </c>
    </row>
    <row r="373" spans="1:2" ht="15">
      <c r="A373" s="19">
        <v>7</v>
      </c>
      <c r="B373" s="5">
        <v>-130.81435834027616</v>
      </c>
    </row>
    <row r="374" spans="1:2" ht="15">
      <c r="A374" s="19">
        <v>446</v>
      </c>
      <c r="B374" s="5">
        <v>-131.0666057115177</v>
      </c>
    </row>
    <row r="375" spans="1:2" ht="15">
      <c r="A375" s="19">
        <v>250</v>
      </c>
      <c r="B375" s="5">
        <v>-131.28182643586297</v>
      </c>
    </row>
    <row r="376" spans="1:2" ht="15">
      <c r="A376" s="19">
        <v>35</v>
      </c>
      <c r="B376" s="5">
        <v>-133.6840724119902</v>
      </c>
    </row>
    <row r="377" spans="1:2" ht="15">
      <c r="A377" s="19">
        <v>456</v>
      </c>
      <c r="B377" s="5">
        <v>-135.3599567211786</v>
      </c>
    </row>
    <row r="378" spans="1:2" ht="15">
      <c r="A378" s="19">
        <v>310</v>
      </c>
      <c r="B378" s="5">
        <v>-135.52597918365427</v>
      </c>
    </row>
    <row r="379" spans="1:2" ht="15">
      <c r="A379" s="19">
        <v>368</v>
      </c>
      <c r="B379" s="5">
        <v>-135.54128839163968</v>
      </c>
    </row>
    <row r="380" spans="1:2" ht="15">
      <c r="A380" s="19">
        <v>432</v>
      </c>
      <c r="B380" s="5">
        <v>-138.81747945852476</v>
      </c>
    </row>
    <row r="381" spans="1:2" ht="15">
      <c r="A381" s="19">
        <v>402</v>
      </c>
      <c r="B381" s="5">
        <v>-139.80405282674838</v>
      </c>
    </row>
    <row r="382" spans="1:2" ht="15">
      <c r="A382" s="19">
        <v>500</v>
      </c>
      <c r="B382" s="5">
        <v>-140.3972443844741</v>
      </c>
    </row>
    <row r="383" spans="1:2" ht="15">
      <c r="A383" s="19">
        <v>443</v>
      </c>
      <c r="B383" s="5">
        <v>-140.94568557629827</v>
      </c>
    </row>
    <row r="384" spans="1:2" ht="15">
      <c r="A384" s="19">
        <v>146</v>
      </c>
      <c r="B384" s="5">
        <v>-141.2892638923695</v>
      </c>
    </row>
    <row r="385" spans="1:2" ht="15">
      <c r="A385" s="19">
        <v>315</v>
      </c>
      <c r="B385" s="5">
        <v>-141.96741618477245</v>
      </c>
    </row>
    <row r="386" spans="1:2" ht="15">
      <c r="A386" s="19">
        <v>243</v>
      </c>
      <c r="B386" s="5">
        <v>-142.09748301920263</v>
      </c>
    </row>
    <row r="387" spans="1:2" ht="15">
      <c r="A387" s="19">
        <v>102</v>
      </c>
      <c r="B387" s="5">
        <v>-143.4781853496279</v>
      </c>
    </row>
    <row r="388" spans="1:2" ht="15">
      <c r="A388" s="19">
        <v>230</v>
      </c>
      <c r="B388" s="5">
        <v>-143.8793398009475</v>
      </c>
    </row>
    <row r="389" spans="1:2" ht="15">
      <c r="A389" s="19">
        <v>187</v>
      </c>
      <c r="B389" s="5">
        <v>-147.032374899376</v>
      </c>
    </row>
    <row r="390" spans="1:2" ht="15">
      <c r="A390" s="19">
        <v>268</v>
      </c>
      <c r="B390" s="5">
        <v>-147.42383275373686</v>
      </c>
    </row>
    <row r="391" spans="1:2" ht="15">
      <c r="A391" s="19">
        <v>362</v>
      </c>
      <c r="B391" s="5">
        <v>-147.51149587994587</v>
      </c>
    </row>
    <row r="392" spans="1:2" ht="15">
      <c r="A392" s="19">
        <v>86</v>
      </c>
      <c r="B392" s="5">
        <v>-148.14237391167262</v>
      </c>
    </row>
    <row r="393" spans="1:2" ht="15">
      <c r="A393" s="19">
        <v>122</v>
      </c>
      <c r="B393" s="5">
        <v>-148.2766150990392</v>
      </c>
    </row>
    <row r="394" spans="1:2" ht="15">
      <c r="A394" s="19">
        <v>209</v>
      </c>
      <c r="B394" s="5">
        <v>-148.50042161485908</v>
      </c>
    </row>
    <row r="395" spans="1:2" ht="15">
      <c r="A395" s="19">
        <v>260</v>
      </c>
      <c r="B395" s="5">
        <v>-149.369167432038</v>
      </c>
    </row>
    <row r="396" spans="1:2" ht="15">
      <c r="A396" s="19">
        <v>287</v>
      </c>
      <c r="B396" s="5">
        <v>-151.06276856240947</v>
      </c>
    </row>
    <row r="397" spans="1:2" ht="15">
      <c r="A397" s="19">
        <v>493</v>
      </c>
      <c r="B397" s="5">
        <v>-152.0784378128992</v>
      </c>
    </row>
    <row r="398" spans="1:2" ht="15">
      <c r="A398" s="19">
        <v>210</v>
      </c>
      <c r="B398" s="5">
        <v>-154.14829646012913</v>
      </c>
    </row>
    <row r="399" spans="1:2" ht="15">
      <c r="A399" s="19">
        <v>289</v>
      </c>
      <c r="B399" s="5">
        <v>-156.0677308798895</v>
      </c>
    </row>
    <row r="400" spans="1:2" ht="15">
      <c r="A400" s="19">
        <v>5</v>
      </c>
      <c r="B400" s="18">
        <v>-157.63977322557366</v>
      </c>
    </row>
    <row r="401" spans="1:2" ht="15">
      <c r="A401" s="19">
        <v>61</v>
      </c>
      <c r="B401" s="5">
        <v>-158.5877179790059</v>
      </c>
    </row>
    <row r="402" spans="1:2" ht="15">
      <c r="A402" s="19">
        <v>189</v>
      </c>
      <c r="B402" s="5">
        <v>-159.56015197372835</v>
      </c>
    </row>
    <row r="403" spans="1:2" ht="15">
      <c r="A403" s="19">
        <v>468</v>
      </c>
      <c r="B403" s="5">
        <v>-159.60484626810648</v>
      </c>
    </row>
    <row r="404" spans="1:2" ht="15">
      <c r="A404" s="19">
        <v>232</v>
      </c>
      <c r="B404" s="5">
        <v>-160.06874997663544</v>
      </c>
    </row>
    <row r="405" spans="1:2" ht="15">
      <c r="A405" s="19">
        <v>214</v>
      </c>
      <c r="B405" s="5">
        <v>-160.6300531639772</v>
      </c>
    </row>
    <row r="406" spans="1:2" ht="15">
      <c r="A406" s="19">
        <v>414</v>
      </c>
      <c r="B406" s="5">
        <v>-162.52786178244423</v>
      </c>
    </row>
    <row r="407" spans="1:2" ht="15">
      <c r="A407" s="19">
        <v>457</v>
      </c>
      <c r="B407" s="5">
        <v>-162.55093725326515</v>
      </c>
    </row>
    <row r="408" spans="1:2" ht="15">
      <c r="A408" s="19">
        <v>219</v>
      </c>
      <c r="B408" s="5">
        <v>-162.958371522167</v>
      </c>
    </row>
    <row r="409" spans="1:2" ht="15">
      <c r="A409" s="19">
        <v>471</v>
      </c>
      <c r="B409" s="5">
        <v>-164.08116038562366</v>
      </c>
    </row>
    <row r="410" spans="1:2" ht="15">
      <c r="A410" s="19">
        <v>152</v>
      </c>
      <c r="B410" s="5">
        <v>-164.10210721898693</v>
      </c>
    </row>
    <row r="411" spans="1:2" ht="15">
      <c r="A411" s="19">
        <v>285</v>
      </c>
      <c r="B411" s="5">
        <v>-164.54340634922664</v>
      </c>
    </row>
    <row r="412" spans="1:2" ht="15">
      <c r="A412" s="19">
        <v>212</v>
      </c>
      <c r="B412" s="5">
        <v>-167.21929968561017</v>
      </c>
    </row>
    <row r="413" spans="1:2" ht="15">
      <c r="A413" s="19">
        <v>6</v>
      </c>
      <c r="B413" s="5">
        <v>-167.5028387735947</v>
      </c>
    </row>
    <row r="414" spans="1:2" ht="15">
      <c r="A414" s="19">
        <v>176</v>
      </c>
      <c r="B414" s="5">
        <v>-168.08464484439173</v>
      </c>
    </row>
    <row r="415" spans="1:2" ht="15">
      <c r="A415" s="19">
        <v>346</v>
      </c>
      <c r="B415" s="5">
        <v>-168.1402675349691</v>
      </c>
    </row>
    <row r="416" spans="1:2" ht="15">
      <c r="A416" s="19">
        <v>426</v>
      </c>
      <c r="B416" s="5">
        <v>-169.10580443028994</v>
      </c>
    </row>
    <row r="417" spans="1:2" ht="15">
      <c r="A417" s="19">
        <v>301</v>
      </c>
      <c r="B417" s="5">
        <v>-170.70676173638458</v>
      </c>
    </row>
    <row r="418" spans="1:2" ht="15">
      <c r="A418" s="19">
        <v>18</v>
      </c>
      <c r="B418" s="5">
        <v>-171.37357941910523</v>
      </c>
    </row>
    <row r="419" spans="1:2" ht="15">
      <c r="A419" s="19">
        <v>311</v>
      </c>
      <c r="B419" s="5">
        <v>-172.39942252505534</v>
      </c>
    </row>
    <row r="420" spans="1:2" ht="15">
      <c r="A420" s="19">
        <v>458</v>
      </c>
      <c r="B420" s="5">
        <v>-174.34875665103755</v>
      </c>
    </row>
    <row r="421" spans="1:2" ht="15">
      <c r="A421" s="19">
        <v>88</v>
      </c>
      <c r="B421" s="5">
        <v>-174.40324690536</v>
      </c>
    </row>
    <row r="422" spans="1:2" ht="15">
      <c r="A422" s="19">
        <v>29</v>
      </c>
      <c r="B422" s="5">
        <v>-175.17949945987675</v>
      </c>
    </row>
    <row r="423" spans="1:2" ht="15">
      <c r="A423" s="19">
        <v>307</v>
      </c>
      <c r="B423" s="5">
        <v>-179.4769685881074</v>
      </c>
    </row>
    <row r="424" spans="1:2" ht="15">
      <c r="A424" s="19">
        <v>196</v>
      </c>
      <c r="B424" s="5">
        <v>-180.98613247354115</v>
      </c>
    </row>
    <row r="425" spans="1:2" ht="15">
      <c r="A425" s="19">
        <v>67</v>
      </c>
      <c r="B425" s="5">
        <v>-185.13896088669026</v>
      </c>
    </row>
    <row r="426" spans="1:2" ht="15">
      <c r="A426" s="19">
        <v>80</v>
      </c>
      <c r="B426" s="5">
        <v>-187.08336667136246</v>
      </c>
    </row>
    <row r="427" spans="1:2" ht="15">
      <c r="A427" s="19">
        <v>169</v>
      </c>
      <c r="B427" s="5">
        <v>-187.59151462145928</v>
      </c>
    </row>
    <row r="428" spans="1:2" ht="15">
      <c r="A428" s="19">
        <v>270</v>
      </c>
      <c r="B428" s="5">
        <v>-188.68086024839977</v>
      </c>
    </row>
    <row r="429" spans="1:2" ht="15">
      <c r="A429" s="19">
        <v>470</v>
      </c>
      <c r="B429" s="5">
        <v>-191.63863071071864</v>
      </c>
    </row>
    <row r="430" spans="1:2" ht="15">
      <c r="A430" s="19">
        <v>454</v>
      </c>
      <c r="B430" s="5">
        <v>-193.14122270833832</v>
      </c>
    </row>
    <row r="431" spans="1:2" ht="15">
      <c r="A431" s="19">
        <v>66</v>
      </c>
      <c r="B431" s="5">
        <v>-196.16495102893532</v>
      </c>
    </row>
    <row r="432" spans="1:2" ht="15">
      <c r="A432" s="19">
        <v>344</v>
      </c>
      <c r="B432" s="5">
        <v>-196.43624224042287</v>
      </c>
    </row>
    <row r="433" spans="1:2" ht="15">
      <c r="A433" s="19">
        <v>246</v>
      </c>
      <c r="B433" s="5">
        <v>-200.04500988526888</v>
      </c>
    </row>
    <row r="434" spans="1:2" ht="15">
      <c r="A434" s="19">
        <v>347</v>
      </c>
      <c r="B434" s="5">
        <v>-200.5570675175295</v>
      </c>
    </row>
    <row r="435" spans="1:2" ht="15">
      <c r="A435" s="19">
        <v>48</v>
      </c>
      <c r="B435" s="5">
        <v>-201.16723096140413</v>
      </c>
    </row>
    <row r="436" spans="1:2" ht="15">
      <c r="A436" s="19">
        <v>235</v>
      </c>
      <c r="B436" s="5">
        <v>-202.67267906287998</v>
      </c>
    </row>
    <row r="437" spans="1:2" ht="15">
      <c r="A437" s="19">
        <v>42</v>
      </c>
      <c r="B437" s="5">
        <v>-204.1715094522351</v>
      </c>
    </row>
    <row r="438" spans="1:2" ht="15">
      <c r="A438" s="19">
        <v>40</v>
      </c>
      <c r="B438" s="5">
        <v>-207.7810402846244</v>
      </c>
    </row>
    <row r="439" spans="1:2" ht="15">
      <c r="A439" s="19">
        <v>300</v>
      </c>
      <c r="B439" s="5">
        <v>-208.87282036809302</v>
      </c>
    </row>
    <row r="440" spans="1:2" ht="15">
      <c r="A440" s="19">
        <v>357</v>
      </c>
      <c r="B440" s="5">
        <v>-210.9345220621908</v>
      </c>
    </row>
    <row r="441" spans="1:2" ht="15">
      <c r="A441" s="19">
        <v>39</v>
      </c>
      <c r="B441" s="5">
        <v>-213.12362671303526</v>
      </c>
    </row>
    <row r="442" spans="1:2" ht="15">
      <c r="A442" s="19">
        <v>291</v>
      </c>
      <c r="B442" s="5">
        <v>-217.79130556897508</v>
      </c>
    </row>
    <row r="443" spans="1:2" ht="15">
      <c r="A443" s="19">
        <v>239</v>
      </c>
      <c r="B443" s="5">
        <v>-219.10485186057122</v>
      </c>
    </row>
    <row r="444" spans="1:2" ht="15">
      <c r="A444" s="19">
        <v>252</v>
      </c>
      <c r="B444" s="5">
        <v>-224.554581391767</v>
      </c>
    </row>
    <row r="445" spans="1:2" ht="15">
      <c r="A445" s="19">
        <v>24</v>
      </c>
      <c r="B445" s="5">
        <v>-226.24204110198843</v>
      </c>
    </row>
    <row r="446" spans="1:2" ht="15">
      <c r="A446" s="19">
        <v>79</v>
      </c>
      <c r="B446" s="5">
        <v>-226.89362156838433</v>
      </c>
    </row>
    <row r="447" spans="1:2" ht="15">
      <c r="A447" s="19">
        <v>305</v>
      </c>
      <c r="B447" s="5">
        <v>-228.04387577678426</v>
      </c>
    </row>
    <row r="448" spans="1:2" ht="15">
      <c r="A448" s="19">
        <v>181</v>
      </c>
      <c r="B448" s="5">
        <v>-236.34721282176542</v>
      </c>
    </row>
    <row r="449" spans="1:2" ht="15">
      <c r="A449" s="19">
        <v>190</v>
      </c>
      <c r="B449" s="5">
        <v>-240.72261609271118</v>
      </c>
    </row>
    <row r="450" spans="1:2" ht="15">
      <c r="A450" s="19">
        <v>397</v>
      </c>
      <c r="B450" s="5">
        <v>-242.99962771726496</v>
      </c>
    </row>
    <row r="451" spans="1:2" ht="15">
      <c r="A451" s="19">
        <v>34</v>
      </c>
      <c r="B451" s="5">
        <v>-245.01178599409832</v>
      </c>
    </row>
    <row r="452" spans="1:2" ht="15">
      <c r="A452" s="19">
        <v>353</v>
      </c>
      <c r="B452" s="5">
        <v>-251.44625969192566</v>
      </c>
    </row>
    <row r="453" spans="1:2" ht="15">
      <c r="A453" s="19">
        <v>483</v>
      </c>
      <c r="B453" s="5">
        <v>-253.1969804216351</v>
      </c>
    </row>
    <row r="454" spans="1:2" ht="15">
      <c r="A454" s="19">
        <v>172</v>
      </c>
      <c r="B454" s="5">
        <v>-255.86098074027905</v>
      </c>
    </row>
    <row r="455" spans="1:2" ht="15">
      <c r="A455" s="19">
        <v>44</v>
      </c>
      <c r="B455" s="5">
        <v>-260.29110623075394</v>
      </c>
    </row>
    <row r="456" spans="1:2" ht="15">
      <c r="A456" s="19">
        <v>288</v>
      </c>
      <c r="B456" s="5">
        <v>-260.32255583811093</v>
      </c>
    </row>
    <row r="457" spans="1:2" ht="15">
      <c r="A457" s="19">
        <v>51</v>
      </c>
      <c r="B457" s="5">
        <v>-262.2927909227237</v>
      </c>
    </row>
    <row r="458" spans="1:2" ht="15">
      <c r="A458" s="19">
        <v>145</v>
      </c>
      <c r="B458" s="5">
        <v>-263.27184868580116</v>
      </c>
    </row>
    <row r="459" spans="1:2" ht="15">
      <c r="A459" s="19">
        <v>236</v>
      </c>
      <c r="B459" s="5">
        <v>-264.4628687034856</v>
      </c>
    </row>
    <row r="460" spans="1:2" ht="15">
      <c r="A460" s="19">
        <v>222</v>
      </c>
      <c r="B460" s="5">
        <v>-265.1682182779241</v>
      </c>
    </row>
    <row r="461" spans="1:2" ht="15">
      <c r="A461" s="19">
        <v>198</v>
      </c>
      <c r="B461" s="5">
        <v>-268.6901158468281</v>
      </c>
    </row>
    <row r="462" spans="1:2" ht="15">
      <c r="A462" s="19">
        <v>97</v>
      </c>
      <c r="B462" s="5">
        <v>-272.64965712380945</v>
      </c>
    </row>
    <row r="463" spans="1:2" ht="15">
      <c r="A463" s="19">
        <v>155</v>
      </c>
      <c r="B463" s="5">
        <v>-275.44771726086583</v>
      </c>
    </row>
    <row r="464" spans="1:2" ht="15">
      <c r="A464" s="19">
        <v>138</v>
      </c>
      <c r="B464" s="5">
        <v>-282.74870828758503</v>
      </c>
    </row>
    <row r="465" spans="1:2" ht="15">
      <c r="A465" s="19">
        <v>258</v>
      </c>
      <c r="B465" s="5">
        <v>-282.8345338130039</v>
      </c>
    </row>
    <row r="466" spans="1:2" ht="15">
      <c r="A466" s="19">
        <v>361</v>
      </c>
      <c r="B466" s="5">
        <v>-287.59934343024725</v>
      </c>
    </row>
    <row r="467" spans="1:2" ht="15">
      <c r="A467" s="19">
        <v>143</v>
      </c>
      <c r="B467" s="5">
        <v>-290.15093147939297</v>
      </c>
    </row>
    <row r="468" spans="1:2" ht="15">
      <c r="A468" s="19">
        <v>200</v>
      </c>
      <c r="B468" s="5">
        <v>-292.238833795147</v>
      </c>
    </row>
    <row r="469" spans="1:2" ht="15">
      <c r="A469" s="19">
        <v>162</v>
      </c>
      <c r="B469" s="5">
        <v>-299.12756615588114</v>
      </c>
    </row>
    <row r="470" spans="1:2" ht="15">
      <c r="A470" s="19">
        <v>33</v>
      </c>
      <c r="B470" s="5">
        <v>-299.2742339763463</v>
      </c>
    </row>
    <row r="471" spans="1:2" ht="15">
      <c r="A471" s="19">
        <v>463</v>
      </c>
      <c r="B471" s="5">
        <v>-301.1407266834776</v>
      </c>
    </row>
    <row r="472" spans="1:2" ht="15">
      <c r="A472" s="19">
        <v>326</v>
      </c>
      <c r="B472" s="5">
        <v>-305.81069691679295</v>
      </c>
    </row>
    <row r="473" spans="1:2" ht="15">
      <c r="A473" s="19">
        <v>173</v>
      </c>
      <c r="B473" s="5">
        <v>-308.8141808333676</v>
      </c>
    </row>
    <row r="474" spans="1:2" ht="15">
      <c r="A474" s="19">
        <v>123</v>
      </c>
      <c r="B474" s="5">
        <v>-309.31345317155683</v>
      </c>
    </row>
    <row r="475" spans="1:2" ht="15">
      <c r="A475" s="19">
        <v>480</v>
      </c>
      <c r="B475" s="5">
        <v>-317.80397578092925</v>
      </c>
    </row>
    <row r="476" spans="1:2" ht="15">
      <c r="A476" s="19">
        <v>87</v>
      </c>
      <c r="B476" s="5">
        <v>-323.7386368069201</v>
      </c>
    </row>
    <row r="477" spans="1:2" ht="15">
      <c r="A477" s="19">
        <v>101</v>
      </c>
      <c r="B477" s="5">
        <v>-329.08894284145936</v>
      </c>
    </row>
    <row r="478" spans="1:2" ht="15">
      <c r="A478" s="19">
        <v>395</v>
      </c>
      <c r="B478" s="5">
        <v>-329.7010564484208</v>
      </c>
    </row>
    <row r="479" spans="1:2" ht="15">
      <c r="A479" s="19">
        <v>166</v>
      </c>
      <c r="B479" s="5">
        <v>-329.8619302303141</v>
      </c>
    </row>
    <row r="480" spans="1:2" ht="15">
      <c r="A480" s="19">
        <v>199</v>
      </c>
      <c r="B480" s="5">
        <v>-342.9270982979597</v>
      </c>
    </row>
    <row r="481" spans="1:2" ht="15">
      <c r="A481" s="19">
        <v>136</v>
      </c>
      <c r="B481" s="5">
        <v>-343.4234132992351</v>
      </c>
    </row>
    <row r="482" spans="1:2" ht="15">
      <c r="A482" s="19">
        <v>115</v>
      </c>
      <c r="B482" s="5">
        <v>-346.1730502252394</v>
      </c>
    </row>
    <row r="483" spans="1:2" ht="15">
      <c r="A483" s="19">
        <v>372</v>
      </c>
      <c r="B483" s="5">
        <v>-354.57184829981634</v>
      </c>
    </row>
    <row r="484" spans="1:2" ht="15">
      <c r="A484" s="19">
        <v>405</v>
      </c>
      <c r="B484" s="5">
        <v>-356.7821351172006</v>
      </c>
    </row>
    <row r="485" spans="1:2" ht="15">
      <c r="A485" s="19">
        <v>314</v>
      </c>
      <c r="B485" s="5">
        <v>-363.5804738658844</v>
      </c>
    </row>
    <row r="486" spans="1:2" ht="15">
      <c r="A486" s="19">
        <v>263</v>
      </c>
      <c r="B486" s="5">
        <v>-367.8138464585991</v>
      </c>
    </row>
    <row r="487" spans="1:2" ht="15">
      <c r="A487" s="19">
        <v>147</v>
      </c>
      <c r="B487" s="5">
        <v>-370.06553583531786</v>
      </c>
    </row>
    <row r="488" spans="1:2" ht="15">
      <c r="A488" s="19">
        <v>455</v>
      </c>
      <c r="B488" s="5">
        <v>-370.95637433082993</v>
      </c>
    </row>
    <row r="489" spans="1:2" ht="15">
      <c r="A489" s="19">
        <v>384</v>
      </c>
      <c r="B489" s="5">
        <v>-384.6575097739733</v>
      </c>
    </row>
    <row r="490" spans="1:2" ht="15">
      <c r="A490" s="19">
        <v>76</v>
      </c>
      <c r="B490" s="5">
        <v>-394.2784141768843</v>
      </c>
    </row>
    <row r="491" spans="1:2" ht="15">
      <c r="A491" s="19">
        <v>467</v>
      </c>
      <c r="B491" s="5">
        <v>-396.67583850410483</v>
      </c>
    </row>
    <row r="492" spans="1:2" ht="15">
      <c r="A492" s="19">
        <v>309</v>
      </c>
      <c r="B492" s="5">
        <v>-408.5432099858954</v>
      </c>
    </row>
    <row r="493" spans="1:2" ht="15">
      <c r="A493" s="19">
        <v>60</v>
      </c>
      <c r="B493" s="5">
        <v>-420.4061892534046</v>
      </c>
    </row>
    <row r="494" spans="1:2" ht="15">
      <c r="A494" s="19">
        <v>379</v>
      </c>
      <c r="B494" s="5">
        <v>-430.50944672847436</v>
      </c>
    </row>
    <row r="495" spans="1:2" ht="15">
      <c r="A495" s="19">
        <v>109</v>
      </c>
      <c r="B495" s="5">
        <v>-442.60382662838856</v>
      </c>
    </row>
    <row r="496" spans="1:2" ht="15">
      <c r="A496" s="19">
        <v>341</v>
      </c>
      <c r="B496" s="5">
        <v>-456.0539009938657</v>
      </c>
    </row>
    <row r="497" spans="1:2" ht="15">
      <c r="A497" s="19">
        <v>218</v>
      </c>
      <c r="B497" s="5">
        <v>-486.22966670898677</v>
      </c>
    </row>
    <row r="498" spans="1:2" ht="15">
      <c r="A498" s="19">
        <v>377</v>
      </c>
      <c r="B498" s="5">
        <v>-490.05225421111027</v>
      </c>
    </row>
    <row r="499" spans="1:2" ht="15">
      <c r="A499" s="19">
        <v>489</v>
      </c>
      <c r="B499" s="5">
        <v>-537.186272115352</v>
      </c>
    </row>
    <row r="500" spans="1:2" ht="15">
      <c r="A500" s="19">
        <v>94</v>
      </c>
      <c r="B500" s="5">
        <v>-545.0020169221716</v>
      </c>
    </row>
    <row r="501" spans="1:2" ht="15">
      <c r="A501" s="19">
        <v>497</v>
      </c>
      <c r="B501" s="5">
        <v>-689.8127647591991</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H508"/>
  <sheetViews>
    <sheetView zoomScalePageLayoutView="0" workbookViewId="0" topLeftCell="A1">
      <selection activeCell="A37" sqref="A37:IV37"/>
    </sheetView>
  </sheetViews>
  <sheetFormatPr defaultColWidth="9.140625" defaultRowHeight="15"/>
  <cols>
    <col min="2" max="2" width="12.00390625" style="5" customWidth="1"/>
    <col min="3" max="3" width="13.8515625" style="9" customWidth="1"/>
    <col min="4" max="4" width="10.8515625" style="0" customWidth="1"/>
    <col min="5" max="5" width="15.00390625" style="0" customWidth="1"/>
  </cols>
  <sheetData>
    <row r="1" spans="4:8" ht="15">
      <c r="D1" t="s">
        <v>29</v>
      </c>
      <c r="E1">
        <v>200</v>
      </c>
      <c r="H1" t="s">
        <v>31</v>
      </c>
    </row>
    <row r="2" spans="4:8" ht="15">
      <c r="D2" s="7" t="s">
        <v>27</v>
      </c>
      <c r="E2">
        <v>43.52570112175992</v>
      </c>
      <c r="H2">
        <v>0.999</v>
      </c>
    </row>
    <row r="3" spans="4:5" ht="15">
      <c r="D3" s="7" t="s">
        <v>28</v>
      </c>
      <c r="E3">
        <v>0.3713329986207697</v>
      </c>
    </row>
    <row r="4" spans="4:5" ht="15">
      <c r="D4" t="s">
        <v>32</v>
      </c>
      <c r="E4">
        <v>500</v>
      </c>
    </row>
    <row r="5" spans="4:5" ht="15">
      <c r="D5" t="s">
        <v>33</v>
      </c>
      <c r="E5">
        <f>COUNTIF(E9:E508,"&lt;&gt;0")</f>
        <v>13</v>
      </c>
    </row>
    <row r="6" spans="4:5" ht="15">
      <c r="D6" t="s">
        <v>34</v>
      </c>
      <c r="E6">
        <f>E1+(E2/E3)*(((E4/E5)*(1-$H$2))^(-E3)-1)</f>
        <v>475.7997172944018</v>
      </c>
    </row>
    <row r="7" spans="4:5" ht="15">
      <c r="D7" s="20" t="s">
        <v>45</v>
      </c>
      <c r="E7" s="4">
        <f>SUM(E9:E508)</f>
        <v>-66.88090484618498</v>
      </c>
    </row>
    <row r="8" spans="1:3" ht="15">
      <c r="A8" s="2" t="s">
        <v>3</v>
      </c>
      <c r="B8" s="6" t="s">
        <v>42</v>
      </c>
      <c r="C8" s="10" t="s">
        <v>35</v>
      </c>
    </row>
    <row r="9" spans="1:5" ht="15">
      <c r="A9">
        <v>494</v>
      </c>
      <c r="B9" s="5">
        <v>499.39488663928023</v>
      </c>
      <c r="C9" s="9">
        <v>1</v>
      </c>
      <c r="E9" s="4">
        <f>IF($B9&gt;E$1,LN((1/E$2)*((1+(E$3*($B9-E$1)/E$2)))^(-1/E$3-1)),0)</f>
        <v>-8.456600783702578</v>
      </c>
    </row>
    <row r="10" spans="1:6" ht="15">
      <c r="A10">
        <v>339</v>
      </c>
      <c r="B10" s="5">
        <v>359.43987727389685</v>
      </c>
      <c r="C10" s="9">
        <v>2</v>
      </c>
      <c r="E10" s="4">
        <f aca="true" t="shared" si="0" ref="E10:E73">IF($B10&gt;E$1,LN((1/E$2)*((1+(E$3*($B10-E$1)/E$2)))^(-1/E$3-1)),0)</f>
        <v>-6.944761011171264</v>
      </c>
      <c r="F10" t="s">
        <v>30</v>
      </c>
    </row>
    <row r="11" spans="1:5" ht="15">
      <c r="A11">
        <v>329</v>
      </c>
      <c r="B11" s="5">
        <v>341.3660192292664</v>
      </c>
      <c r="C11" s="9">
        <v>3</v>
      </c>
      <c r="E11" s="4">
        <f t="shared" si="0"/>
        <v>-6.695255244679591</v>
      </c>
    </row>
    <row r="12" spans="1:5" ht="15">
      <c r="A12">
        <v>349</v>
      </c>
      <c r="B12" s="5">
        <v>251.94307267510158</v>
      </c>
      <c r="C12" s="9">
        <v>4</v>
      </c>
      <c r="E12" s="4">
        <f t="shared" si="0"/>
        <v>-5.12803449461374</v>
      </c>
    </row>
    <row r="13" spans="1:5" ht="15">
      <c r="A13">
        <v>487</v>
      </c>
      <c r="B13" s="5">
        <v>247.57110571543126</v>
      </c>
      <c r="C13" s="9">
        <v>5</v>
      </c>
      <c r="E13" s="4">
        <f t="shared" si="0"/>
        <v>-5.031331959186323</v>
      </c>
    </row>
    <row r="14" spans="1:5" ht="15">
      <c r="A14">
        <v>131</v>
      </c>
      <c r="B14" s="5">
        <v>241.7122075789266</v>
      </c>
      <c r="C14" s="9">
        <v>6</v>
      </c>
      <c r="E14" s="4">
        <f t="shared" si="0"/>
        <v>-4.897637660239859</v>
      </c>
    </row>
    <row r="15" spans="1:5" ht="15">
      <c r="A15">
        <v>227</v>
      </c>
      <c r="B15" s="5">
        <v>230.26546264303033</v>
      </c>
      <c r="C15" s="9">
        <v>7</v>
      </c>
      <c r="E15" s="4">
        <f t="shared" si="0"/>
        <v>-4.6215832788492275</v>
      </c>
    </row>
    <row r="16" spans="1:5" ht="15">
      <c r="A16">
        <v>495</v>
      </c>
      <c r="B16" s="5">
        <v>227.3316948104839</v>
      </c>
      <c r="C16" s="9">
        <v>8</v>
      </c>
      <c r="E16" s="4">
        <f t="shared" si="0"/>
        <v>-4.547379288257102</v>
      </c>
    </row>
    <row r="17" spans="1:5" ht="15">
      <c r="A17">
        <v>441</v>
      </c>
      <c r="B17" s="5">
        <v>225.0510656591614</v>
      </c>
      <c r="C17" s="9">
        <v>9</v>
      </c>
      <c r="E17" s="4">
        <f t="shared" si="0"/>
        <v>-4.488647189761067</v>
      </c>
    </row>
    <row r="18" spans="1:5" ht="15">
      <c r="A18">
        <v>376</v>
      </c>
      <c r="B18" s="5">
        <v>217.9450554496143</v>
      </c>
      <c r="C18" s="9">
        <v>10</v>
      </c>
      <c r="E18" s="4">
        <f t="shared" si="0"/>
        <v>-4.299419942424017</v>
      </c>
    </row>
    <row r="19" spans="1:5" ht="15">
      <c r="A19">
        <v>306</v>
      </c>
      <c r="B19" s="5">
        <v>211.79666947861006</v>
      </c>
      <c r="C19" s="9">
        <v>11</v>
      </c>
      <c r="E19" s="4">
        <f t="shared" si="0"/>
        <v>-4.127485273148612</v>
      </c>
    </row>
    <row r="20" spans="1:5" ht="15">
      <c r="A20">
        <v>365</v>
      </c>
      <c r="B20" s="5">
        <v>202.97034770736718</v>
      </c>
      <c r="C20" s="9">
        <v>12</v>
      </c>
      <c r="E20" s="4">
        <f t="shared" si="0"/>
        <v>-3.8657700973227285</v>
      </c>
    </row>
    <row r="21" spans="1:5" ht="15">
      <c r="A21">
        <v>242</v>
      </c>
      <c r="B21" s="5">
        <v>200.1158127851595</v>
      </c>
      <c r="C21" s="9">
        <v>13</v>
      </c>
      <c r="E21" s="4">
        <f t="shared" si="0"/>
        <v>-3.7769986228288626</v>
      </c>
    </row>
    <row r="22" spans="1:5" ht="15">
      <c r="A22">
        <v>238</v>
      </c>
      <c r="B22" s="5">
        <v>199.4665084563403</v>
      </c>
      <c r="C22" s="9">
        <v>14</v>
      </c>
      <c r="E22" s="4">
        <f t="shared" si="0"/>
        <v>0</v>
      </c>
    </row>
    <row r="23" spans="1:5" ht="15">
      <c r="A23">
        <v>477</v>
      </c>
      <c r="B23" s="5">
        <v>188.75824018920684</v>
      </c>
      <c r="C23" s="9">
        <v>15</v>
      </c>
      <c r="E23" s="4">
        <f t="shared" si="0"/>
        <v>0</v>
      </c>
    </row>
    <row r="24" spans="1:5" ht="15">
      <c r="A24">
        <v>283</v>
      </c>
      <c r="B24" s="5">
        <v>181.41809922627363</v>
      </c>
      <c r="C24" s="9">
        <v>16</v>
      </c>
      <c r="E24" s="4">
        <f t="shared" si="0"/>
        <v>0</v>
      </c>
    </row>
    <row r="25" spans="1:5" ht="15">
      <c r="A25">
        <v>415</v>
      </c>
      <c r="B25" s="5">
        <v>180.549135684043</v>
      </c>
      <c r="C25" s="9">
        <v>17</v>
      </c>
      <c r="E25" s="4">
        <f t="shared" si="0"/>
        <v>0</v>
      </c>
    </row>
    <row r="26" spans="1:5" ht="15">
      <c r="A26">
        <v>304</v>
      </c>
      <c r="B26" s="5">
        <v>178.8126880088439</v>
      </c>
      <c r="C26" s="9">
        <v>18</v>
      </c>
      <c r="E26" s="4">
        <f t="shared" si="0"/>
        <v>0</v>
      </c>
    </row>
    <row r="27" spans="1:5" ht="15">
      <c r="A27">
        <v>237</v>
      </c>
      <c r="B27" s="5">
        <v>176.0238337160663</v>
      </c>
      <c r="C27" s="9">
        <v>19</v>
      </c>
      <c r="E27" s="4">
        <f t="shared" si="0"/>
        <v>0</v>
      </c>
    </row>
    <row r="28" spans="1:5" ht="15">
      <c r="A28">
        <v>256</v>
      </c>
      <c r="B28" s="5">
        <v>175.70545146847144</v>
      </c>
      <c r="C28" s="9">
        <v>20</v>
      </c>
      <c r="E28" s="4">
        <f t="shared" si="0"/>
        <v>0</v>
      </c>
    </row>
    <row r="29" spans="1:5" ht="15">
      <c r="A29">
        <v>427</v>
      </c>
      <c r="B29" s="5">
        <v>171.60969384092095</v>
      </c>
      <c r="C29" s="9">
        <v>21</v>
      </c>
      <c r="E29" s="4">
        <f t="shared" si="0"/>
        <v>0</v>
      </c>
    </row>
    <row r="30" spans="1:5" ht="15">
      <c r="A30">
        <v>499</v>
      </c>
      <c r="B30" s="5">
        <v>171.54967841855978</v>
      </c>
      <c r="C30" s="9">
        <v>22</v>
      </c>
      <c r="E30" s="4">
        <f t="shared" si="0"/>
        <v>0</v>
      </c>
    </row>
    <row r="31" spans="1:5" ht="15">
      <c r="A31">
        <v>296</v>
      </c>
      <c r="B31" s="5">
        <v>170.70017585276037</v>
      </c>
      <c r="C31" s="9">
        <v>23</v>
      </c>
      <c r="E31" s="4">
        <f t="shared" si="0"/>
        <v>0</v>
      </c>
    </row>
    <row r="32" spans="1:5" ht="15">
      <c r="A32">
        <v>249</v>
      </c>
      <c r="B32" s="5">
        <v>169.97994712593209</v>
      </c>
      <c r="C32" s="9">
        <v>24</v>
      </c>
      <c r="E32" s="4">
        <f t="shared" si="0"/>
        <v>0</v>
      </c>
    </row>
    <row r="33" spans="1:5" ht="15">
      <c r="A33">
        <v>292</v>
      </c>
      <c r="B33" s="5">
        <v>168.61240193648155</v>
      </c>
      <c r="C33" s="9">
        <v>25</v>
      </c>
      <c r="E33" s="4">
        <f t="shared" si="0"/>
        <v>0</v>
      </c>
    </row>
    <row r="34" spans="1:5" ht="15">
      <c r="A34">
        <v>498</v>
      </c>
      <c r="B34" s="5">
        <v>168.24515271055134</v>
      </c>
      <c r="C34" s="9">
        <v>26</v>
      </c>
      <c r="E34" s="4">
        <f t="shared" si="0"/>
        <v>0</v>
      </c>
    </row>
    <row r="35" spans="1:5" ht="15">
      <c r="A35">
        <v>453</v>
      </c>
      <c r="B35" s="5">
        <v>165.19044443192433</v>
      </c>
      <c r="C35" s="9">
        <v>27</v>
      </c>
      <c r="E35" s="4">
        <f t="shared" si="0"/>
        <v>0</v>
      </c>
    </row>
    <row r="36" spans="1:5" ht="15">
      <c r="A36">
        <v>437</v>
      </c>
      <c r="B36" s="5">
        <v>163.62797358285752</v>
      </c>
      <c r="C36" s="9">
        <v>28</v>
      </c>
      <c r="E36" s="4">
        <f t="shared" si="0"/>
        <v>0</v>
      </c>
    </row>
    <row r="37" spans="1:5" ht="15">
      <c r="A37">
        <v>451</v>
      </c>
      <c r="B37" s="5">
        <v>161.48335681768367</v>
      </c>
      <c r="C37" s="9">
        <v>29</v>
      </c>
      <c r="E37" s="4">
        <f t="shared" si="0"/>
        <v>0</v>
      </c>
    </row>
    <row r="38" spans="1:5" ht="15">
      <c r="A38">
        <v>370</v>
      </c>
      <c r="B38" s="5">
        <v>161.43627153171292</v>
      </c>
      <c r="C38" s="9">
        <v>30</v>
      </c>
      <c r="E38" s="4">
        <f t="shared" si="0"/>
        <v>0</v>
      </c>
    </row>
    <row r="39" spans="1:5" ht="15">
      <c r="A39">
        <v>335</v>
      </c>
      <c r="B39" s="5">
        <v>160.73679755421654</v>
      </c>
      <c r="C39" s="9">
        <v>31</v>
      </c>
      <c r="E39" s="4">
        <f t="shared" si="0"/>
        <v>0</v>
      </c>
    </row>
    <row r="40" spans="1:5" ht="15">
      <c r="A40">
        <v>490</v>
      </c>
      <c r="B40" s="5">
        <v>160.46321754253586</v>
      </c>
      <c r="C40" s="9">
        <v>32</v>
      </c>
      <c r="E40" s="4">
        <f t="shared" si="0"/>
        <v>0</v>
      </c>
    </row>
    <row r="41" spans="1:5" ht="15">
      <c r="A41">
        <v>322</v>
      </c>
      <c r="B41" s="5">
        <v>157.9380677089266</v>
      </c>
      <c r="C41" s="9">
        <v>33</v>
      </c>
      <c r="E41" s="4">
        <f t="shared" si="0"/>
        <v>0</v>
      </c>
    </row>
    <row r="42" spans="1:5" ht="15">
      <c r="A42">
        <v>320</v>
      </c>
      <c r="B42" s="5">
        <v>152.58858316803526</v>
      </c>
      <c r="C42" s="9">
        <v>34</v>
      </c>
      <c r="E42" s="4">
        <f t="shared" si="0"/>
        <v>0</v>
      </c>
    </row>
    <row r="43" spans="1:5" ht="15">
      <c r="A43">
        <v>473</v>
      </c>
      <c r="B43" s="5">
        <v>151.9272504801611</v>
      </c>
      <c r="C43" s="9">
        <v>35</v>
      </c>
      <c r="E43" s="4">
        <f t="shared" si="0"/>
        <v>0</v>
      </c>
    </row>
    <row r="44" spans="1:5" ht="15">
      <c r="A44">
        <v>298</v>
      </c>
      <c r="B44" s="5">
        <v>146.5391619926031</v>
      </c>
      <c r="C44" s="9">
        <v>36</v>
      </c>
      <c r="E44" s="4">
        <f t="shared" si="0"/>
        <v>0</v>
      </c>
    </row>
    <row r="45" spans="1:5" ht="15">
      <c r="A45">
        <v>254</v>
      </c>
      <c r="B45" s="5">
        <v>145.8367471029378</v>
      </c>
      <c r="C45" s="9">
        <v>37</v>
      </c>
      <c r="E45" s="4">
        <f t="shared" si="0"/>
        <v>0</v>
      </c>
    </row>
    <row r="46" spans="1:5" ht="15">
      <c r="A46">
        <v>142</v>
      </c>
      <c r="B46" s="5">
        <v>142.72731324939014</v>
      </c>
      <c r="C46" s="9">
        <v>38</v>
      </c>
      <c r="E46" s="4">
        <f t="shared" si="0"/>
        <v>0</v>
      </c>
    </row>
    <row r="47" spans="1:5" ht="15">
      <c r="A47">
        <v>371</v>
      </c>
      <c r="B47" s="5">
        <v>139.37261632280752</v>
      </c>
      <c r="C47" s="9">
        <v>39</v>
      </c>
      <c r="E47" s="4">
        <f t="shared" si="0"/>
        <v>0</v>
      </c>
    </row>
    <row r="48" spans="1:5" ht="15">
      <c r="A48">
        <v>141</v>
      </c>
      <c r="B48" s="5">
        <v>138.11459459515936</v>
      </c>
      <c r="C48" s="9">
        <v>40</v>
      </c>
      <c r="E48" s="4">
        <f t="shared" si="0"/>
        <v>0</v>
      </c>
    </row>
    <row r="49" spans="1:5" ht="15">
      <c r="A49">
        <v>488</v>
      </c>
      <c r="B49" s="5">
        <v>136.17645070413892</v>
      </c>
      <c r="C49" s="9">
        <v>41</v>
      </c>
      <c r="E49" s="4">
        <f t="shared" si="0"/>
        <v>0</v>
      </c>
    </row>
    <row r="50" spans="1:5" ht="15">
      <c r="A50">
        <v>366</v>
      </c>
      <c r="B50" s="5">
        <v>135.76732429453114</v>
      </c>
      <c r="C50" s="9">
        <v>42</v>
      </c>
      <c r="E50" s="4">
        <f t="shared" si="0"/>
        <v>0</v>
      </c>
    </row>
    <row r="51" spans="1:5" ht="15">
      <c r="A51">
        <v>375</v>
      </c>
      <c r="B51" s="5">
        <v>135.16916462614608</v>
      </c>
      <c r="C51" s="9">
        <v>43</v>
      </c>
      <c r="E51" s="4">
        <f t="shared" si="0"/>
        <v>0</v>
      </c>
    </row>
    <row r="52" spans="1:5" ht="15">
      <c r="A52">
        <v>233</v>
      </c>
      <c r="B52" s="5">
        <v>135.1150595569252</v>
      </c>
      <c r="C52" s="9">
        <v>44</v>
      </c>
      <c r="E52" s="4">
        <f t="shared" si="0"/>
        <v>0</v>
      </c>
    </row>
    <row r="53" spans="1:5" ht="15">
      <c r="A53">
        <v>225</v>
      </c>
      <c r="B53" s="5">
        <v>134.54249811664886</v>
      </c>
      <c r="C53" s="9">
        <v>45</v>
      </c>
      <c r="E53" s="4">
        <f t="shared" si="0"/>
        <v>0</v>
      </c>
    </row>
    <row r="54" spans="1:5" ht="15">
      <c r="A54">
        <v>228</v>
      </c>
      <c r="B54" s="5">
        <v>131.7929565801369</v>
      </c>
      <c r="C54" s="9">
        <v>46</v>
      </c>
      <c r="E54" s="4">
        <f t="shared" si="0"/>
        <v>0</v>
      </c>
    </row>
    <row r="55" spans="1:5" ht="15">
      <c r="A55">
        <v>334</v>
      </c>
      <c r="B55" s="5">
        <v>130.70505419577785</v>
      </c>
      <c r="C55" s="9">
        <v>47</v>
      </c>
      <c r="E55" s="4">
        <f t="shared" si="0"/>
        <v>0</v>
      </c>
    </row>
    <row r="56" spans="1:5" ht="15">
      <c r="A56">
        <v>408</v>
      </c>
      <c r="B56" s="5">
        <v>129.30180131668385</v>
      </c>
      <c r="C56" s="9">
        <v>48</v>
      </c>
      <c r="E56" s="4">
        <f t="shared" si="0"/>
        <v>0</v>
      </c>
    </row>
    <row r="57" spans="1:5" ht="15">
      <c r="A57">
        <v>364</v>
      </c>
      <c r="B57" s="5">
        <v>125.95269111420566</v>
      </c>
      <c r="C57" s="9">
        <v>49</v>
      </c>
      <c r="E57" s="4">
        <f t="shared" si="0"/>
        <v>0</v>
      </c>
    </row>
    <row r="58" spans="1:5" ht="15">
      <c r="A58">
        <v>445</v>
      </c>
      <c r="B58" s="5">
        <v>124.51578522463569</v>
      </c>
      <c r="C58" s="9">
        <v>50</v>
      </c>
      <c r="E58" s="4">
        <f t="shared" si="0"/>
        <v>0</v>
      </c>
    </row>
    <row r="59" spans="1:5" ht="15">
      <c r="A59">
        <v>336</v>
      </c>
      <c r="B59" s="5">
        <v>124.20566396174945</v>
      </c>
      <c r="C59" s="9">
        <v>51</v>
      </c>
      <c r="E59" s="4">
        <f t="shared" si="0"/>
        <v>0</v>
      </c>
    </row>
    <row r="60" spans="1:5" ht="15">
      <c r="A60">
        <v>135</v>
      </c>
      <c r="B60" s="5">
        <v>123.41649981077535</v>
      </c>
      <c r="C60" s="9">
        <v>52</v>
      </c>
      <c r="E60" s="4">
        <f t="shared" si="0"/>
        <v>0</v>
      </c>
    </row>
    <row r="61" spans="1:5" ht="15">
      <c r="A61">
        <v>241</v>
      </c>
      <c r="B61" s="5">
        <v>118.4815227043</v>
      </c>
      <c r="C61" s="9">
        <v>53</v>
      </c>
      <c r="E61" s="4">
        <f t="shared" si="0"/>
        <v>0</v>
      </c>
    </row>
    <row r="62" spans="1:5" ht="15">
      <c r="A62">
        <v>430</v>
      </c>
      <c r="B62" s="5">
        <v>118.47273530187158</v>
      </c>
      <c r="C62" s="9">
        <v>54</v>
      </c>
      <c r="E62" s="4">
        <f t="shared" si="0"/>
        <v>0</v>
      </c>
    </row>
    <row r="63" spans="1:5" ht="15">
      <c r="A63">
        <v>461</v>
      </c>
      <c r="B63" s="5">
        <v>115.90328461874378</v>
      </c>
      <c r="C63" s="9">
        <v>55</v>
      </c>
      <c r="E63" s="4">
        <f t="shared" si="0"/>
        <v>0</v>
      </c>
    </row>
    <row r="64" spans="1:5" ht="15">
      <c r="A64">
        <v>459</v>
      </c>
      <c r="B64" s="5">
        <v>115.72571201922074</v>
      </c>
      <c r="C64" s="9">
        <v>56</v>
      </c>
      <c r="E64" s="4">
        <f t="shared" si="0"/>
        <v>0</v>
      </c>
    </row>
    <row r="65" spans="1:5" ht="15">
      <c r="A65">
        <v>374</v>
      </c>
      <c r="B65" s="5">
        <v>112.65406371522658</v>
      </c>
      <c r="C65" s="9">
        <v>57</v>
      </c>
      <c r="E65" s="4">
        <f t="shared" si="0"/>
        <v>0</v>
      </c>
    </row>
    <row r="66" spans="1:5" ht="15">
      <c r="A66">
        <v>240</v>
      </c>
      <c r="B66" s="5">
        <v>110.12580058917229</v>
      </c>
      <c r="C66" s="9">
        <v>58</v>
      </c>
      <c r="E66" s="4">
        <f t="shared" si="0"/>
        <v>0</v>
      </c>
    </row>
    <row r="67" spans="1:5" ht="15">
      <c r="A67">
        <v>465</v>
      </c>
      <c r="B67" s="5">
        <v>109.8413691998594</v>
      </c>
      <c r="C67" s="9">
        <v>59</v>
      </c>
      <c r="E67" s="4">
        <f t="shared" si="0"/>
        <v>0</v>
      </c>
    </row>
    <row r="68" spans="1:5" ht="15">
      <c r="A68">
        <v>393</v>
      </c>
      <c r="B68" s="5">
        <v>107.62715094449231</v>
      </c>
      <c r="C68" s="9">
        <v>60</v>
      </c>
      <c r="E68" s="4">
        <f t="shared" si="0"/>
        <v>0</v>
      </c>
    </row>
    <row r="69" spans="1:5" ht="15">
      <c r="A69">
        <v>132</v>
      </c>
      <c r="B69" s="5">
        <v>107.3660825489278</v>
      </c>
      <c r="C69" s="9">
        <v>61</v>
      </c>
      <c r="E69" s="4">
        <f t="shared" si="0"/>
        <v>0</v>
      </c>
    </row>
    <row r="70" spans="1:5" ht="15">
      <c r="A70">
        <v>21</v>
      </c>
      <c r="B70" s="5">
        <v>106.44500053219235</v>
      </c>
      <c r="C70" s="9">
        <v>62</v>
      </c>
      <c r="E70" s="4">
        <f t="shared" si="0"/>
        <v>0</v>
      </c>
    </row>
    <row r="71" spans="1:5" ht="15">
      <c r="A71">
        <v>416</v>
      </c>
      <c r="B71" s="5">
        <v>106.20989851565173</v>
      </c>
      <c r="C71" s="9">
        <v>63</v>
      </c>
      <c r="E71" s="4">
        <f t="shared" si="0"/>
        <v>0</v>
      </c>
    </row>
    <row r="72" spans="1:5" ht="15">
      <c r="A72">
        <v>418</v>
      </c>
      <c r="B72" s="5">
        <v>106.0748556772196</v>
      </c>
      <c r="C72" s="9">
        <v>64</v>
      </c>
      <c r="E72" s="4">
        <f t="shared" si="0"/>
        <v>0</v>
      </c>
    </row>
    <row r="73" spans="1:5" ht="15">
      <c r="A73">
        <v>193</v>
      </c>
      <c r="B73" s="5">
        <v>105.97263897015364</v>
      </c>
      <c r="C73" s="9">
        <v>65</v>
      </c>
      <c r="E73" s="4">
        <f t="shared" si="0"/>
        <v>0</v>
      </c>
    </row>
    <row r="74" spans="1:5" ht="15">
      <c r="A74">
        <v>350</v>
      </c>
      <c r="B74" s="5">
        <v>103.17340494146993</v>
      </c>
      <c r="C74" s="9">
        <v>66</v>
      </c>
      <c r="E74" s="4">
        <f aca="true" t="shared" si="1" ref="E74:E137">IF($B74&gt;E$1,LN((1/E$2)*((1+(E$3*($B74-E$1)/E$2)))^(-1/E$3-1)),0)</f>
        <v>0</v>
      </c>
    </row>
    <row r="75" spans="1:5" ht="15">
      <c r="A75">
        <v>469</v>
      </c>
      <c r="B75" s="5">
        <v>99.34684415834818</v>
      </c>
      <c r="C75" s="9">
        <v>67</v>
      </c>
      <c r="E75" s="4">
        <f t="shared" si="1"/>
        <v>0</v>
      </c>
    </row>
    <row r="76" spans="1:5" ht="15">
      <c r="A76">
        <v>98</v>
      </c>
      <c r="B76" s="5">
        <v>98.8888059789133</v>
      </c>
      <c r="C76" s="9">
        <v>68</v>
      </c>
      <c r="E76" s="4">
        <f t="shared" si="1"/>
        <v>0</v>
      </c>
    </row>
    <row r="77" spans="1:5" ht="15">
      <c r="A77">
        <v>435</v>
      </c>
      <c r="B77" s="5">
        <v>96.76835160483824</v>
      </c>
      <c r="C77" s="9">
        <v>69</v>
      </c>
      <c r="E77" s="4">
        <f t="shared" si="1"/>
        <v>0</v>
      </c>
    </row>
    <row r="78" spans="1:5" ht="15">
      <c r="A78">
        <v>221</v>
      </c>
      <c r="B78" s="5">
        <v>95.78471968141821</v>
      </c>
      <c r="C78" s="9">
        <v>70</v>
      </c>
      <c r="E78" s="4">
        <f t="shared" si="1"/>
        <v>0</v>
      </c>
    </row>
    <row r="79" spans="1:5" ht="15">
      <c r="A79">
        <v>216</v>
      </c>
      <c r="B79" s="5">
        <v>95.02221983967684</v>
      </c>
      <c r="C79" s="9">
        <v>71</v>
      </c>
      <c r="E79" s="4">
        <f t="shared" si="1"/>
        <v>0</v>
      </c>
    </row>
    <row r="80" spans="1:5" ht="15">
      <c r="A80">
        <v>369</v>
      </c>
      <c r="B80" s="5">
        <v>93.6409331185223</v>
      </c>
      <c r="C80" s="9">
        <v>72</v>
      </c>
      <c r="E80" s="4">
        <f t="shared" si="1"/>
        <v>0</v>
      </c>
    </row>
    <row r="81" spans="1:5" ht="15">
      <c r="A81">
        <v>302</v>
      </c>
      <c r="B81" s="5">
        <v>93.054601984295</v>
      </c>
      <c r="C81" s="9">
        <v>73</v>
      </c>
      <c r="E81" s="4">
        <f t="shared" si="1"/>
        <v>0</v>
      </c>
    </row>
    <row r="82" spans="1:5" ht="15">
      <c r="A82">
        <v>337</v>
      </c>
      <c r="B82" s="5">
        <v>90.6953490320193</v>
      </c>
      <c r="C82" s="9">
        <v>74</v>
      </c>
      <c r="E82" s="4">
        <f t="shared" si="1"/>
        <v>0</v>
      </c>
    </row>
    <row r="83" spans="1:5" ht="15">
      <c r="A83">
        <v>444</v>
      </c>
      <c r="B83" s="5">
        <v>90.30021561129797</v>
      </c>
      <c r="C83" s="9">
        <v>75</v>
      </c>
      <c r="E83" s="4">
        <f t="shared" si="1"/>
        <v>0</v>
      </c>
    </row>
    <row r="84" spans="1:5" ht="15">
      <c r="A84">
        <v>318</v>
      </c>
      <c r="B84" s="5">
        <v>88.20513912655588</v>
      </c>
      <c r="C84" s="9">
        <v>76</v>
      </c>
      <c r="E84" s="4">
        <f t="shared" si="1"/>
        <v>0</v>
      </c>
    </row>
    <row r="85" spans="1:5" ht="15">
      <c r="A85">
        <v>358</v>
      </c>
      <c r="B85" s="5">
        <v>87.66490547849389</v>
      </c>
      <c r="C85" s="9">
        <v>77</v>
      </c>
      <c r="E85" s="4">
        <f t="shared" si="1"/>
        <v>0</v>
      </c>
    </row>
    <row r="86" spans="1:5" ht="15">
      <c r="A86">
        <v>313</v>
      </c>
      <c r="B86" s="5">
        <v>86.96844757636791</v>
      </c>
      <c r="C86" s="9">
        <v>78</v>
      </c>
      <c r="E86" s="4">
        <f t="shared" si="1"/>
        <v>0</v>
      </c>
    </row>
    <row r="87" spans="1:5" ht="15">
      <c r="A87">
        <v>31</v>
      </c>
      <c r="B87" s="5">
        <v>84.51658888348175</v>
      </c>
      <c r="C87" s="9">
        <v>79</v>
      </c>
      <c r="E87" s="4">
        <f t="shared" si="1"/>
        <v>0</v>
      </c>
    </row>
    <row r="88" spans="1:5" ht="15">
      <c r="A88">
        <v>294</v>
      </c>
      <c r="B88" s="5">
        <v>83.35505494821336</v>
      </c>
      <c r="C88" s="9">
        <v>80</v>
      </c>
      <c r="E88" s="4">
        <f t="shared" si="1"/>
        <v>0</v>
      </c>
    </row>
    <row r="89" spans="1:5" ht="15">
      <c r="A89">
        <v>378</v>
      </c>
      <c r="B89" s="5">
        <v>83.07412544401814</v>
      </c>
      <c r="C89" s="9">
        <v>81</v>
      </c>
      <c r="E89" s="4">
        <f t="shared" si="1"/>
        <v>0</v>
      </c>
    </row>
    <row r="90" spans="1:5" ht="15">
      <c r="A90">
        <v>74</v>
      </c>
      <c r="B90" s="5">
        <v>82.72560657971371</v>
      </c>
      <c r="C90" s="9">
        <v>82</v>
      </c>
      <c r="E90" s="4">
        <f t="shared" si="1"/>
        <v>0</v>
      </c>
    </row>
    <row r="91" spans="1:5" ht="15">
      <c r="A91">
        <v>481</v>
      </c>
      <c r="B91" s="5">
        <v>82.49976512908688</v>
      </c>
      <c r="C91" s="9">
        <v>83</v>
      </c>
      <c r="E91" s="4">
        <f t="shared" si="1"/>
        <v>0</v>
      </c>
    </row>
    <row r="92" spans="1:5" ht="15">
      <c r="A92">
        <v>223</v>
      </c>
      <c r="B92" s="5">
        <v>80.80880493485893</v>
      </c>
      <c r="C92" s="9">
        <v>84</v>
      </c>
      <c r="E92" s="4">
        <f t="shared" si="1"/>
        <v>0</v>
      </c>
    </row>
    <row r="93" spans="1:5" ht="15">
      <c r="A93">
        <v>194</v>
      </c>
      <c r="B93" s="5">
        <v>80.42732181112478</v>
      </c>
      <c r="C93" s="9">
        <v>85</v>
      </c>
      <c r="E93" s="4">
        <f t="shared" si="1"/>
        <v>0</v>
      </c>
    </row>
    <row r="94" spans="1:5" ht="15">
      <c r="A94">
        <v>442</v>
      </c>
      <c r="B94" s="5">
        <v>77.71809731542999</v>
      </c>
      <c r="C94" s="9">
        <v>86</v>
      </c>
      <c r="E94" s="4">
        <f t="shared" si="1"/>
        <v>0</v>
      </c>
    </row>
    <row r="95" spans="1:5" ht="15">
      <c r="A95">
        <v>284</v>
      </c>
      <c r="B95" s="5">
        <v>76.73964148818595</v>
      </c>
      <c r="C95" s="9">
        <v>87</v>
      </c>
      <c r="E95" s="4">
        <f t="shared" si="1"/>
        <v>0</v>
      </c>
    </row>
    <row r="96" spans="1:5" ht="15">
      <c r="A96">
        <v>464</v>
      </c>
      <c r="B96" s="5">
        <v>76.40238517927719</v>
      </c>
      <c r="C96" s="9">
        <v>88</v>
      </c>
      <c r="E96" s="4">
        <f t="shared" si="1"/>
        <v>0</v>
      </c>
    </row>
    <row r="97" spans="1:5" ht="15">
      <c r="A97">
        <v>485</v>
      </c>
      <c r="B97" s="5">
        <v>75.98752710056942</v>
      </c>
      <c r="C97" s="9">
        <v>89</v>
      </c>
      <c r="E97" s="4">
        <f t="shared" si="1"/>
        <v>0</v>
      </c>
    </row>
    <row r="98" spans="1:5" ht="15">
      <c r="A98">
        <v>257</v>
      </c>
      <c r="B98" s="5">
        <v>75.60713990077602</v>
      </c>
      <c r="C98" s="9">
        <v>90</v>
      </c>
      <c r="E98" s="4">
        <f t="shared" si="1"/>
        <v>0</v>
      </c>
    </row>
    <row r="99" spans="1:5" ht="15">
      <c r="A99">
        <v>197</v>
      </c>
      <c r="B99" s="5">
        <v>75.54308596163901</v>
      </c>
      <c r="C99" s="9">
        <v>91</v>
      </c>
      <c r="E99" s="4">
        <f t="shared" si="1"/>
        <v>0</v>
      </c>
    </row>
    <row r="100" spans="1:5" ht="15">
      <c r="A100">
        <v>472</v>
      </c>
      <c r="B100" s="5">
        <v>74.80648227796519</v>
      </c>
      <c r="C100" s="9">
        <v>92</v>
      </c>
      <c r="E100" s="4">
        <f t="shared" si="1"/>
        <v>0</v>
      </c>
    </row>
    <row r="101" spans="1:5" ht="15">
      <c r="A101">
        <v>205</v>
      </c>
      <c r="B101" s="5">
        <v>74.55856367100569</v>
      </c>
      <c r="C101" s="9">
        <v>93</v>
      </c>
      <c r="E101" s="4">
        <f t="shared" si="1"/>
        <v>0</v>
      </c>
    </row>
    <row r="102" spans="1:5" ht="15">
      <c r="A102">
        <v>356</v>
      </c>
      <c r="B102" s="5">
        <v>74.53753329026404</v>
      </c>
      <c r="C102" s="9">
        <v>94</v>
      </c>
      <c r="E102" s="4">
        <f t="shared" si="1"/>
        <v>0</v>
      </c>
    </row>
    <row r="103" spans="1:5" ht="15">
      <c r="A103">
        <v>134</v>
      </c>
      <c r="B103" s="5">
        <v>72.3833065283743</v>
      </c>
      <c r="C103" s="9">
        <v>95</v>
      </c>
      <c r="E103" s="4">
        <f t="shared" si="1"/>
        <v>0</v>
      </c>
    </row>
    <row r="104" spans="1:5" ht="15">
      <c r="A104">
        <v>279</v>
      </c>
      <c r="B104" s="5">
        <v>72.2878013762147</v>
      </c>
      <c r="C104" s="9">
        <v>96</v>
      </c>
      <c r="E104" s="4">
        <f t="shared" si="1"/>
        <v>0</v>
      </c>
    </row>
    <row r="105" spans="1:5" ht="15">
      <c r="A105">
        <v>20</v>
      </c>
      <c r="B105" s="5">
        <v>71.79647239877704</v>
      </c>
      <c r="C105" s="9">
        <v>97</v>
      </c>
      <c r="E105" s="4">
        <f t="shared" si="1"/>
        <v>0</v>
      </c>
    </row>
    <row r="106" spans="1:5" ht="15">
      <c r="A106">
        <v>399</v>
      </c>
      <c r="B106" s="5">
        <v>71.15044749720255</v>
      </c>
      <c r="C106" s="9">
        <v>98</v>
      </c>
      <c r="E106" s="4">
        <f t="shared" si="1"/>
        <v>0</v>
      </c>
    </row>
    <row r="107" spans="1:5" ht="15">
      <c r="A107">
        <v>392</v>
      </c>
      <c r="B107" s="5">
        <v>70.75563972501186</v>
      </c>
      <c r="C107" s="9">
        <v>99</v>
      </c>
      <c r="E107" s="4">
        <f t="shared" si="1"/>
        <v>0</v>
      </c>
    </row>
    <row r="108" spans="1:5" ht="15">
      <c r="A108">
        <v>110</v>
      </c>
      <c r="B108" s="5">
        <v>70.12642480529212</v>
      </c>
      <c r="C108" s="9">
        <v>100</v>
      </c>
      <c r="E108" s="4">
        <f t="shared" si="1"/>
        <v>0</v>
      </c>
    </row>
    <row r="109" spans="1:5" ht="15">
      <c r="A109">
        <v>345</v>
      </c>
      <c r="B109" s="5">
        <v>70.02112984884297</v>
      </c>
      <c r="C109" s="9">
        <v>101</v>
      </c>
      <c r="E109" s="4">
        <f t="shared" si="1"/>
        <v>0</v>
      </c>
    </row>
    <row r="110" spans="1:5" ht="15">
      <c r="A110">
        <v>343</v>
      </c>
      <c r="B110" s="5">
        <v>68.57529316075306</v>
      </c>
      <c r="C110" s="9">
        <v>102</v>
      </c>
      <c r="E110" s="4">
        <f t="shared" si="1"/>
        <v>0</v>
      </c>
    </row>
    <row r="111" spans="1:5" ht="15">
      <c r="A111">
        <v>73</v>
      </c>
      <c r="B111" s="5">
        <v>67.91735953942407</v>
      </c>
      <c r="C111" s="9">
        <v>103</v>
      </c>
      <c r="E111" s="4">
        <f t="shared" si="1"/>
        <v>0</v>
      </c>
    </row>
    <row r="112" spans="1:5" ht="15">
      <c r="A112">
        <v>423</v>
      </c>
      <c r="B112" s="5">
        <v>66.9134876635635</v>
      </c>
      <c r="C112" s="9">
        <v>104</v>
      </c>
      <c r="E112" s="4">
        <f t="shared" si="1"/>
        <v>0</v>
      </c>
    </row>
    <row r="113" spans="1:5" ht="15">
      <c r="A113">
        <v>231</v>
      </c>
      <c r="B113" s="5">
        <v>66.76840460903259</v>
      </c>
      <c r="C113" s="9">
        <v>105</v>
      </c>
      <c r="E113" s="4">
        <f t="shared" si="1"/>
        <v>0</v>
      </c>
    </row>
    <row r="114" spans="1:5" ht="15">
      <c r="A114">
        <v>466</v>
      </c>
      <c r="B114" s="5">
        <v>66.68796636263141</v>
      </c>
      <c r="C114" s="9">
        <v>106</v>
      </c>
      <c r="E114" s="4">
        <f t="shared" si="1"/>
        <v>0</v>
      </c>
    </row>
    <row r="115" spans="1:5" ht="15">
      <c r="A115">
        <v>486</v>
      </c>
      <c r="B115" s="5">
        <v>66.58689584358035</v>
      </c>
      <c r="C115" s="9">
        <v>107</v>
      </c>
      <c r="E115" s="4">
        <f t="shared" si="1"/>
        <v>0</v>
      </c>
    </row>
    <row r="116" spans="1:5" ht="15">
      <c r="A116">
        <v>133</v>
      </c>
      <c r="B116" s="5">
        <v>65.76910749680246</v>
      </c>
      <c r="C116" s="9">
        <v>108</v>
      </c>
      <c r="E116" s="4">
        <f t="shared" si="1"/>
        <v>0</v>
      </c>
    </row>
    <row r="117" spans="1:5" ht="15">
      <c r="A117">
        <v>280</v>
      </c>
      <c r="B117" s="5">
        <v>65.26004699337864</v>
      </c>
      <c r="C117" s="9">
        <v>109</v>
      </c>
      <c r="E117" s="4">
        <f t="shared" si="1"/>
        <v>0</v>
      </c>
    </row>
    <row r="118" spans="1:5" ht="15">
      <c r="A118">
        <v>351</v>
      </c>
      <c r="B118" s="5">
        <v>64.63371328976791</v>
      </c>
      <c r="C118" s="9">
        <v>110</v>
      </c>
      <c r="E118" s="4">
        <f t="shared" si="1"/>
        <v>0</v>
      </c>
    </row>
    <row r="119" spans="1:5" ht="15">
      <c r="A119">
        <v>436</v>
      </c>
      <c r="B119" s="5">
        <v>64.53049572234886</v>
      </c>
      <c r="C119" s="9">
        <v>111</v>
      </c>
      <c r="E119" s="4">
        <f t="shared" si="1"/>
        <v>0</v>
      </c>
    </row>
    <row r="120" spans="1:5" ht="15">
      <c r="A120">
        <v>175</v>
      </c>
      <c r="B120" s="5">
        <v>63.584796178340184</v>
      </c>
      <c r="C120" s="9">
        <v>112</v>
      </c>
      <c r="E120" s="4">
        <f t="shared" si="1"/>
        <v>0</v>
      </c>
    </row>
    <row r="121" spans="1:5" ht="15">
      <c r="A121">
        <v>151</v>
      </c>
      <c r="B121" s="5">
        <v>62.2417349738389</v>
      </c>
      <c r="C121" s="9">
        <v>113</v>
      </c>
      <c r="E121" s="4">
        <f t="shared" si="1"/>
        <v>0</v>
      </c>
    </row>
    <row r="122" spans="1:5" ht="15">
      <c r="A122">
        <v>56</v>
      </c>
      <c r="B122" s="5">
        <v>62.17677782402461</v>
      </c>
      <c r="C122" s="9">
        <v>114</v>
      </c>
      <c r="E122" s="4">
        <f t="shared" si="1"/>
        <v>0</v>
      </c>
    </row>
    <row r="123" spans="1:5" ht="15">
      <c r="A123">
        <v>47</v>
      </c>
      <c r="B123" s="5">
        <v>61.940379684185245</v>
      </c>
      <c r="C123" s="9">
        <v>115</v>
      </c>
      <c r="E123" s="4">
        <f t="shared" si="1"/>
        <v>0</v>
      </c>
    </row>
    <row r="124" spans="1:5" ht="15">
      <c r="A124">
        <v>297</v>
      </c>
      <c r="B124" s="5">
        <v>61.12011159407302</v>
      </c>
      <c r="C124" s="9">
        <v>116</v>
      </c>
      <c r="E124" s="4">
        <f t="shared" si="1"/>
        <v>0</v>
      </c>
    </row>
    <row r="125" spans="1:5" ht="15">
      <c r="A125">
        <v>293</v>
      </c>
      <c r="B125" s="5">
        <v>60.92385295212989</v>
      </c>
      <c r="C125" s="9">
        <v>117</v>
      </c>
      <c r="E125" s="4">
        <f t="shared" si="1"/>
        <v>0</v>
      </c>
    </row>
    <row r="126" spans="1:5" ht="15">
      <c r="A126">
        <v>185</v>
      </c>
      <c r="B126" s="5">
        <v>60.78681502833206</v>
      </c>
      <c r="C126" s="9">
        <v>118</v>
      </c>
      <c r="E126" s="4">
        <f t="shared" si="1"/>
        <v>0</v>
      </c>
    </row>
    <row r="127" spans="1:5" ht="15">
      <c r="A127">
        <v>450</v>
      </c>
      <c r="B127" s="5">
        <v>59.949226782136975</v>
      </c>
      <c r="C127" s="9">
        <v>119</v>
      </c>
      <c r="E127" s="4">
        <f t="shared" si="1"/>
        <v>0</v>
      </c>
    </row>
    <row r="128" spans="1:5" ht="15">
      <c r="A128">
        <v>389</v>
      </c>
      <c r="B128" s="5">
        <v>59.846905307767884</v>
      </c>
      <c r="C128" s="9">
        <v>120</v>
      </c>
      <c r="E128" s="4">
        <f t="shared" si="1"/>
        <v>0</v>
      </c>
    </row>
    <row r="129" spans="1:5" ht="15">
      <c r="A129">
        <v>55</v>
      </c>
      <c r="B129" s="5">
        <v>59.63566781571717</v>
      </c>
      <c r="C129" s="9">
        <v>121</v>
      </c>
      <c r="E129" s="4">
        <f t="shared" si="1"/>
        <v>0</v>
      </c>
    </row>
    <row r="130" spans="1:5" ht="15">
      <c r="A130">
        <v>380</v>
      </c>
      <c r="B130" s="5">
        <v>59.48039335192152</v>
      </c>
      <c r="C130" s="9">
        <v>122</v>
      </c>
      <c r="E130" s="4">
        <f t="shared" si="1"/>
        <v>0</v>
      </c>
    </row>
    <row r="131" spans="1:5" ht="15">
      <c r="A131">
        <v>367</v>
      </c>
      <c r="B131" s="5">
        <v>55.01825168313735</v>
      </c>
      <c r="C131" s="9">
        <v>123</v>
      </c>
      <c r="E131" s="4">
        <f t="shared" si="1"/>
        <v>0</v>
      </c>
    </row>
    <row r="132" spans="1:5" ht="15">
      <c r="A132">
        <v>290</v>
      </c>
      <c r="B132" s="5">
        <v>54.624909369002125</v>
      </c>
      <c r="C132" s="9">
        <v>124</v>
      </c>
      <c r="E132" s="4">
        <f t="shared" si="1"/>
        <v>0</v>
      </c>
    </row>
    <row r="133" spans="1:5" ht="15">
      <c r="A133">
        <v>429</v>
      </c>
      <c r="B133" s="5">
        <v>53.17351944518123</v>
      </c>
      <c r="C133" s="9">
        <v>125</v>
      </c>
      <c r="E133" s="4">
        <f t="shared" si="1"/>
        <v>0</v>
      </c>
    </row>
    <row r="134" spans="1:5" ht="15">
      <c r="A134">
        <v>331</v>
      </c>
      <c r="B134" s="5">
        <v>52.7626834880939</v>
      </c>
      <c r="C134" s="9">
        <v>126</v>
      </c>
      <c r="E134" s="4">
        <f t="shared" si="1"/>
        <v>0</v>
      </c>
    </row>
    <row r="135" spans="1:5" ht="15">
      <c r="A135">
        <v>312</v>
      </c>
      <c r="B135" s="5">
        <v>52.34651734206636</v>
      </c>
      <c r="C135" s="9">
        <v>127</v>
      </c>
      <c r="E135" s="4">
        <f t="shared" si="1"/>
        <v>0</v>
      </c>
    </row>
    <row r="136" spans="1:5" ht="15">
      <c r="A136">
        <v>23</v>
      </c>
      <c r="B136" s="5">
        <v>51.47056475170757</v>
      </c>
      <c r="C136" s="9">
        <v>128</v>
      </c>
      <c r="E136" s="4">
        <f t="shared" si="1"/>
        <v>0</v>
      </c>
    </row>
    <row r="137" spans="1:5" ht="15">
      <c r="A137">
        <v>303</v>
      </c>
      <c r="B137" s="5">
        <v>50.042264995336154</v>
      </c>
      <c r="C137" s="9">
        <v>129</v>
      </c>
      <c r="E137" s="4">
        <f t="shared" si="1"/>
        <v>0</v>
      </c>
    </row>
    <row r="138" spans="1:5" ht="15">
      <c r="A138">
        <v>448</v>
      </c>
      <c r="B138" s="5">
        <v>49.4377552472597</v>
      </c>
      <c r="C138" s="9">
        <v>130</v>
      </c>
      <c r="E138" s="4">
        <f aca="true" t="shared" si="2" ref="E138:E201">IF($B138&gt;E$1,LN((1/E$2)*((1+(E$3*($B138-E$1)/E$2)))^(-1/E$3-1)),0)</f>
        <v>0</v>
      </c>
    </row>
    <row r="139" spans="1:5" ht="15">
      <c r="A139">
        <v>100</v>
      </c>
      <c r="B139" s="5">
        <v>48.79294508481689</v>
      </c>
      <c r="C139" s="9">
        <v>131</v>
      </c>
      <c r="E139" s="4">
        <f t="shared" si="2"/>
        <v>0</v>
      </c>
    </row>
    <row r="140" spans="1:5" ht="15">
      <c r="A140">
        <v>299</v>
      </c>
      <c r="B140" s="5">
        <v>48.74596824037144</v>
      </c>
      <c r="C140" s="9">
        <v>132</v>
      </c>
      <c r="E140" s="4">
        <f t="shared" si="2"/>
        <v>0</v>
      </c>
    </row>
    <row r="141" spans="1:5" ht="15">
      <c r="A141">
        <v>12</v>
      </c>
      <c r="B141" s="5">
        <v>47.57923091370321</v>
      </c>
      <c r="C141" s="9">
        <v>133</v>
      </c>
      <c r="E141" s="4">
        <f t="shared" si="2"/>
        <v>0</v>
      </c>
    </row>
    <row r="142" spans="1:5" ht="15">
      <c r="A142">
        <v>390</v>
      </c>
      <c r="B142" s="5">
        <v>47.38619381582612</v>
      </c>
      <c r="C142" s="9">
        <v>134</v>
      </c>
      <c r="E142" s="4">
        <f t="shared" si="2"/>
        <v>0</v>
      </c>
    </row>
    <row r="143" spans="1:5" ht="15">
      <c r="A143">
        <v>127</v>
      </c>
      <c r="B143" s="5">
        <v>47.107882091362626</v>
      </c>
      <c r="C143" s="9">
        <v>135</v>
      </c>
      <c r="E143" s="4">
        <f t="shared" si="2"/>
        <v>0</v>
      </c>
    </row>
    <row r="144" spans="1:5" ht="15">
      <c r="A144">
        <v>70</v>
      </c>
      <c r="B144" s="5">
        <v>45.073264274862595</v>
      </c>
      <c r="C144" s="9">
        <v>136</v>
      </c>
      <c r="E144" s="4">
        <f t="shared" si="2"/>
        <v>0</v>
      </c>
    </row>
    <row r="145" spans="1:5" ht="15">
      <c r="A145">
        <v>406</v>
      </c>
      <c r="B145" s="5">
        <v>44.0543339940923</v>
      </c>
      <c r="C145" s="9">
        <v>137</v>
      </c>
      <c r="E145" s="4">
        <f t="shared" si="2"/>
        <v>0</v>
      </c>
    </row>
    <row r="146" spans="1:5" ht="15">
      <c r="A146">
        <v>476</v>
      </c>
      <c r="B146" s="5">
        <v>43.09402920832326</v>
      </c>
      <c r="C146" s="9">
        <v>138</v>
      </c>
      <c r="E146" s="4">
        <f t="shared" si="2"/>
        <v>0</v>
      </c>
    </row>
    <row r="147" spans="1:5" ht="15">
      <c r="A147">
        <v>90</v>
      </c>
      <c r="B147" s="5">
        <v>41.30596110161787</v>
      </c>
      <c r="C147" s="9">
        <v>139</v>
      </c>
      <c r="E147" s="4">
        <f t="shared" si="2"/>
        <v>0</v>
      </c>
    </row>
    <row r="148" spans="1:5" ht="15">
      <c r="A148">
        <v>328</v>
      </c>
      <c r="B148" s="5">
        <v>40.82788511659237</v>
      </c>
      <c r="C148" s="9">
        <v>140</v>
      </c>
      <c r="E148" s="4">
        <f t="shared" si="2"/>
        <v>0</v>
      </c>
    </row>
    <row r="149" spans="1:5" ht="15">
      <c r="A149">
        <v>266</v>
      </c>
      <c r="B149" s="5">
        <v>39.24178673142342</v>
      </c>
      <c r="C149" s="9">
        <v>141</v>
      </c>
      <c r="E149" s="4">
        <f t="shared" si="2"/>
        <v>0</v>
      </c>
    </row>
    <row r="150" spans="1:5" ht="15">
      <c r="A150">
        <v>69</v>
      </c>
      <c r="B150" s="5">
        <v>39.1447112456226</v>
      </c>
      <c r="C150" s="9">
        <v>142</v>
      </c>
      <c r="E150" s="4">
        <f t="shared" si="2"/>
        <v>0</v>
      </c>
    </row>
    <row r="151" spans="1:5" ht="15">
      <c r="A151">
        <v>150</v>
      </c>
      <c r="B151" s="5">
        <v>38.67331642852514</v>
      </c>
      <c r="C151" s="9">
        <v>143</v>
      </c>
      <c r="E151" s="4">
        <f t="shared" si="2"/>
        <v>0</v>
      </c>
    </row>
    <row r="152" spans="1:5" ht="15">
      <c r="A152">
        <v>439</v>
      </c>
      <c r="B152" s="5">
        <v>38.48092332493616</v>
      </c>
      <c r="C152" s="9">
        <v>144</v>
      </c>
      <c r="E152" s="4">
        <f t="shared" si="2"/>
        <v>0</v>
      </c>
    </row>
    <row r="153" spans="1:5" ht="15">
      <c r="A153">
        <v>321</v>
      </c>
      <c r="B153" s="5">
        <v>37.49050273319881</v>
      </c>
      <c r="C153" s="9">
        <v>145</v>
      </c>
      <c r="E153" s="4">
        <f t="shared" si="2"/>
        <v>0</v>
      </c>
    </row>
    <row r="154" spans="1:5" ht="15">
      <c r="A154">
        <v>165</v>
      </c>
      <c r="B154" s="5">
        <v>37.216743982531625</v>
      </c>
      <c r="C154" s="9">
        <v>146</v>
      </c>
      <c r="E154" s="4">
        <f t="shared" si="2"/>
        <v>0</v>
      </c>
    </row>
    <row r="155" spans="1:5" ht="15">
      <c r="A155">
        <v>192</v>
      </c>
      <c r="B155" s="5">
        <v>36.51116046360585</v>
      </c>
      <c r="C155" s="9">
        <v>147</v>
      </c>
      <c r="E155" s="4">
        <f t="shared" si="2"/>
        <v>0</v>
      </c>
    </row>
    <row r="156" spans="1:5" ht="15">
      <c r="A156">
        <v>28</v>
      </c>
      <c r="B156" s="5">
        <v>34.633347146949745</v>
      </c>
      <c r="C156" s="9">
        <v>148</v>
      </c>
      <c r="E156" s="4">
        <f t="shared" si="2"/>
        <v>0</v>
      </c>
    </row>
    <row r="157" spans="1:5" ht="15">
      <c r="A157">
        <v>203</v>
      </c>
      <c r="B157" s="5">
        <v>34.381833046229076</v>
      </c>
      <c r="C157" s="9">
        <v>149</v>
      </c>
      <c r="E157" s="4">
        <f t="shared" si="2"/>
        <v>0</v>
      </c>
    </row>
    <row r="158" spans="1:5" ht="15">
      <c r="A158">
        <v>111</v>
      </c>
      <c r="B158" s="5">
        <v>33.69694611405794</v>
      </c>
      <c r="C158" s="9">
        <v>150</v>
      </c>
      <c r="E158" s="4">
        <f t="shared" si="2"/>
        <v>0</v>
      </c>
    </row>
    <row r="159" spans="1:5" ht="15">
      <c r="A159">
        <v>428</v>
      </c>
      <c r="B159" s="5">
        <v>33.406249857816874</v>
      </c>
      <c r="C159" s="9">
        <v>151</v>
      </c>
      <c r="E159" s="4">
        <f t="shared" si="2"/>
        <v>0</v>
      </c>
    </row>
    <row r="160" spans="1:5" ht="15">
      <c r="A160">
        <v>144</v>
      </c>
      <c r="B160" s="5">
        <v>32.69471637953575</v>
      </c>
      <c r="C160" s="9">
        <v>152</v>
      </c>
      <c r="E160" s="4">
        <f t="shared" si="2"/>
        <v>0</v>
      </c>
    </row>
    <row r="161" spans="1:5" ht="15">
      <c r="A161">
        <v>159</v>
      </c>
      <c r="B161" s="5">
        <v>32.36890642941944</v>
      </c>
      <c r="C161" s="9">
        <v>153</v>
      </c>
      <c r="E161" s="4">
        <f t="shared" si="2"/>
        <v>0</v>
      </c>
    </row>
    <row r="162" spans="1:5" ht="15">
      <c r="A162">
        <v>149</v>
      </c>
      <c r="B162" s="5">
        <v>31.947256217061295</v>
      </c>
      <c r="C162" s="9">
        <v>154</v>
      </c>
      <c r="E162" s="4">
        <f t="shared" si="2"/>
        <v>0</v>
      </c>
    </row>
    <row r="163" spans="1:5" ht="15">
      <c r="A163">
        <v>264</v>
      </c>
      <c r="B163" s="5">
        <v>31.944558208873786</v>
      </c>
      <c r="C163" s="9">
        <v>155</v>
      </c>
      <c r="E163" s="4">
        <f t="shared" si="2"/>
        <v>0</v>
      </c>
    </row>
    <row r="164" spans="1:5" ht="15">
      <c r="A164">
        <v>286</v>
      </c>
      <c r="B164" s="5">
        <v>31.557339346703884</v>
      </c>
      <c r="C164" s="9">
        <v>156</v>
      </c>
      <c r="E164" s="4">
        <f t="shared" si="2"/>
        <v>0</v>
      </c>
    </row>
    <row r="165" spans="1:5" ht="15">
      <c r="A165">
        <v>460</v>
      </c>
      <c r="B165" s="5">
        <v>30.650513375981973</v>
      </c>
      <c r="C165" s="9">
        <v>157</v>
      </c>
      <c r="E165" s="4">
        <f t="shared" si="2"/>
        <v>0</v>
      </c>
    </row>
    <row r="166" spans="1:5" ht="15">
      <c r="A166">
        <v>324</v>
      </c>
      <c r="B166" s="5">
        <v>30.62576974034164</v>
      </c>
      <c r="C166" s="9">
        <v>158</v>
      </c>
      <c r="E166" s="4">
        <f t="shared" si="2"/>
        <v>0</v>
      </c>
    </row>
    <row r="167" spans="1:5" ht="15">
      <c r="A167">
        <v>78</v>
      </c>
      <c r="B167" s="5">
        <v>30.619876025175472</v>
      </c>
      <c r="C167" s="9">
        <v>159</v>
      </c>
      <c r="E167" s="4">
        <f t="shared" si="2"/>
        <v>0</v>
      </c>
    </row>
    <row r="168" spans="1:5" ht="15">
      <c r="A168">
        <v>107</v>
      </c>
      <c r="B168" s="5">
        <v>30.251631251576327</v>
      </c>
      <c r="C168" s="9">
        <v>160</v>
      </c>
      <c r="E168" s="4">
        <f t="shared" si="2"/>
        <v>0</v>
      </c>
    </row>
    <row r="169" spans="1:5" ht="15">
      <c r="A169">
        <v>10</v>
      </c>
      <c r="B169" s="5">
        <v>29.85556524356616</v>
      </c>
      <c r="C169" s="9">
        <v>161</v>
      </c>
      <c r="E169" s="4">
        <f t="shared" si="2"/>
        <v>0</v>
      </c>
    </row>
    <row r="170" spans="1:5" ht="15">
      <c r="A170">
        <v>424</v>
      </c>
      <c r="B170" s="5">
        <v>29.444870667906798</v>
      </c>
      <c r="C170" s="9">
        <v>162</v>
      </c>
      <c r="E170" s="4">
        <f t="shared" si="2"/>
        <v>0</v>
      </c>
    </row>
    <row r="171" spans="1:5" ht="15">
      <c r="A171">
        <v>425</v>
      </c>
      <c r="B171" s="5">
        <v>29.278334523914964</v>
      </c>
      <c r="C171" s="9">
        <v>163</v>
      </c>
      <c r="E171" s="4">
        <f t="shared" si="2"/>
        <v>0</v>
      </c>
    </row>
    <row r="172" spans="1:5" ht="15">
      <c r="A172">
        <v>226</v>
      </c>
      <c r="B172" s="5">
        <v>28.287184851531492</v>
      </c>
      <c r="C172" s="9">
        <v>164</v>
      </c>
      <c r="E172" s="4">
        <f t="shared" si="2"/>
        <v>0</v>
      </c>
    </row>
    <row r="173" spans="1:5" ht="15">
      <c r="A173">
        <v>207</v>
      </c>
      <c r="B173" s="5">
        <v>28.168887790910958</v>
      </c>
      <c r="C173" s="9">
        <v>165</v>
      </c>
      <c r="E173" s="4">
        <f t="shared" si="2"/>
        <v>0</v>
      </c>
    </row>
    <row r="174" spans="1:5" ht="15">
      <c r="A174">
        <v>63</v>
      </c>
      <c r="B174" s="5">
        <v>27.67938284322554</v>
      </c>
      <c r="C174" s="9">
        <v>166</v>
      </c>
      <c r="E174" s="4">
        <f t="shared" si="2"/>
        <v>0</v>
      </c>
    </row>
    <row r="175" spans="1:5" ht="15">
      <c r="A175">
        <v>404</v>
      </c>
      <c r="B175" s="5">
        <v>27.19027701095183</v>
      </c>
      <c r="C175" s="9">
        <v>167</v>
      </c>
      <c r="E175" s="4">
        <f t="shared" si="2"/>
        <v>0</v>
      </c>
    </row>
    <row r="176" spans="1:5" ht="15">
      <c r="A176">
        <v>120</v>
      </c>
      <c r="B176" s="5">
        <v>26.74063065294831</v>
      </c>
      <c r="C176" s="9">
        <v>168</v>
      </c>
      <c r="E176" s="4">
        <f t="shared" si="2"/>
        <v>0</v>
      </c>
    </row>
    <row r="177" spans="1:5" ht="15">
      <c r="A177">
        <v>479</v>
      </c>
      <c r="B177" s="5">
        <v>25.92899038249743</v>
      </c>
      <c r="C177" s="9">
        <v>169</v>
      </c>
      <c r="E177" s="4">
        <f t="shared" si="2"/>
        <v>0</v>
      </c>
    </row>
    <row r="178" spans="1:5" ht="15">
      <c r="A178">
        <v>93</v>
      </c>
      <c r="B178" s="5">
        <v>25.61666824597887</v>
      </c>
      <c r="C178" s="9">
        <v>170</v>
      </c>
      <c r="E178" s="4">
        <f t="shared" si="2"/>
        <v>0</v>
      </c>
    </row>
    <row r="179" spans="1:5" ht="15">
      <c r="A179">
        <v>360</v>
      </c>
      <c r="B179" s="5">
        <v>25.107606896435755</v>
      </c>
      <c r="C179" s="9">
        <v>171</v>
      </c>
      <c r="E179" s="4">
        <f t="shared" si="2"/>
        <v>0</v>
      </c>
    </row>
    <row r="180" spans="1:5" ht="15">
      <c r="A180">
        <v>491</v>
      </c>
      <c r="B180" s="5">
        <v>24.73052496370292</v>
      </c>
      <c r="C180" s="9">
        <v>172</v>
      </c>
      <c r="E180" s="4">
        <f t="shared" si="2"/>
        <v>0</v>
      </c>
    </row>
    <row r="181" spans="1:5" ht="15">
      <c r="A181">
        <v>171</v>
      </c>
      <c r="B181" s="5">
        <v>24.397998189682767</v>
      </c>
      <c r="C181" s="9">
        <v>173</v>
      </c>
      <c r="E181" s="4">
        <f t="shared" si="2"/>
        <v>0</v>
      </c>
    </row>
    <row r="182" spans="1:5" ht="15">
      <c r="A182">
        <v>383</v>
      </c>
      <c r="B182" s="5">
        <v>23.56452750846438</v>
      </c>
      <c r="C182" s="9">
        <v>174</v>
      </c>
      <c r="E182" s="4">
        <f t="shared" si="2"/>
        <v>0</v>
      </c>
    </row>
    <row r="183" spans="1:5" ht="15">
      <c r="A183">
        <v>282</v>
      </c>
      <c r="B183" s="5">
        <v>22.790341499967326</v>
      </c>
      <c r="C183" s="9">
        <v>175</v>
      </c>
      <c r="E183" s="4">
        <f t="shared" si="2"/>
        <v>0</v>
      </c>
    </row>
    <row r="184" spans="1:5" ht="15">
      <c r="A184">
        <v>269</v>
      </c>
      <c r="B184" s="5">
        <v>22.654166582171456</v>
      </c>
      <c r="C184" s="9">
        <v>176</v>
      </c>
      <c r="E184" s="4">
        <f t="shared" si="2"/>
        <v>0</v>
      </c>
    </row>
    <row r="185" spans="1:5" ht="15">
      <c r="A185">
        <v>330</v>
      </c>
      <c r="B185" s="5">
        <v>22.388037836613876</v>
      </c>
      <c r="C185" s="9">
        <v>177</v>
      </c>
      <c r="E185" s="4">
        <f t="shared" si="2"/>
        <v>0</v>
      </c>
    </row>
    <row r="186" spans="1:5" ht="15">
      <c r="A186">
        <v>333</v>
      </c>
      <c r="B186" s="5">
        <v>22.269964623339547</v>
      </c>
      <c r="C186" s="9">
        <v>178</v>
      </c>
      <c r="E186" s="4">
        <f t="shared" si="2"/>
        <v>0</v>
      </c>
    </row>
    <row r="187" spans="1:5" ht="15">
      <c r="A187">
        <v>352</v>
      </c>
      <c r="B187" s="5">
        <v>21.547782564932277</v>
      </c>
      <c r="C187" s="9">
        <v>179</v>
      </c>
      <c r="E187" s="4">
        <f t="shared" si="2"/>
        <v>0</v>
      </c>
    </row>
    <row r="188" spans="1:5" ht="15">
      <c r="A188">
        <v>4</v>
      </c>
      <c r="B188" s="5">
        <v>21.416835607104076</v>
      </c>
      <c r="C188" s="9">
        <v>180</v>
      </c>
      <c r="E188" s="4">
        <f t="shared" si="2"/>
        <v>0</v>
      </c>
    </row>
    <row r="189" spans="1:5" ht="15">
      <c r="A189">
        <v>338</v>
      </c>
      <c r="B189" s="5">
        <v>21.31349572138606</v>
      </c>
      <c r="C189" s="9">
        <v>181</v>
      </c>
      <c r="E189" s="4">
        <f t="shared" si="2"/>
        <v>0</v>
      </c>
    </row>
    <row r="190" spans="1:5" ht="15">
      <c r="A190">
        <v>391</v>
      </c>
      <c r="B190" s="5">
        <v>20.553282342012608</v>
      </c>
      <c r="C190" s="9">
        <v>182</v>
      </c>
      <c r="E190" s="4">
        <f t="shared" si="2"/>
        <v>0</v>
      </c>
    </row>
    <row r="191" spans="1:5" ht="15">
      <c r="A191">
        <v>96</v>
      </c>
      <c r="B191" s="5">
        <v>20.302476308610494</v>
      </c>
      <c r="C191" s="9">
        <v>183</v>
      </c>
      <c r="E191" s="4">
        <f t="shared" si="2"/>
        <v>0</v>
      </c>
    </row>
    <row r="192" spans="1:5" ht="15">
      <c r="A192">
        <v>64</v>
      </c>
      <c r="B192" s="5">
        <v>20.26290596940271</v>
      </c>
      <c r="C192" s="9">
        <v>184</v>
      </c>
      <c r="E192" s="4">
        <f t="shared" si="2"/>
        <v>0</v>
      </c>
    </row>
    <row r="193" spans="1:5" ht="15">
      <c r="A193">
        <v>167</v>
      </c>
      <c r="B193" s="5">
        <v>19.74208971097869</v>
      </c>
      <c r="C193" s="9">
        <v>185</v>
      </c>
      <c r="E193" s="4">
        <f t="shared" si="2"/>
        <v>0</v>
      </c>
    </row>
    <row r="194" spans="1:5" ht="15">
      <c r="A194">
        <v>59</v>
      </c>
      <c r="B194" s="5">
        <v>18.696809561244663</v>
      </c>
      <c r="C194" s="9">
        <v>186</v>
      </c>
      <c r="E194" s="4">
        <f t="shared" si="2"/>
        <v>0</v>
      </c>
    </row>
    <row r="195" spans="1:5" ht="15">
      <c r="A195">
        <v>202</v>
      </c>
      <c r="B195" s="5">
        <v>18.249908002777374</v>
      </c>
      <c r="C195" s="9">
        <v>187</v>
      </c>
      <c r="E195" s="4">
        <f t="shared" si="2"/>
        <v>0</v>
      </c>
    </row>
    <row r="196" spans="1:5" ht="15">
      <c r="A196">
        <v>168</v>
      </c>
      <c r="B196" s="5">
        <v>18.248168992762658</v>
      </c>
      <c r="C196" s="9">
        <v>188</v>
      </c>
      <c r="E196" s="4">
        <f t="shared" si="2"/>
        <v>0</v>
      </c>
    </row>
    <row r="197" spans="1:5" ht="15">
      <c r="A197">
        <v>276</v>
      </c>
      <c r="B197" s="5">
        <v>18.16138998306633</v>
      </c>
      <c r="C197" s="9">
        <v>189</v>
      </c>
      <c r="E197" s="4">
        <f t="shared" si="2"/>
        <v>0</v>
      </c>
    </row>
    <row r="198" spans="1:5" ht="15">
      <c r="A198">
        <v>62</v>
      </c>
      <c r="B198" s="5">
        <v>17.6870890971295</v>
      </c>
      <c r="C198" s="9">
        <v>190</v>
      </c>
      <c r="E198" s="4">
        <f t="shared" si="2"/>
        <v>0</v>
      </c>
    </row>
    <row r="199" spans="1:5" ht="15">
      <c r="A199">
        <v>92</v>
      </c>
      <c r="B199" s="5">
        <v>17.29462538839107</v>
      </c>
      <c r="C199" s="9">
        <v>191</v>
      </c>
      <c r="E199" s="4">
        <f t="shared" si="2"/>
        <v>0</v>
      </c>
    </row>
    <row r="200" spans="1:5" ht="15">
      <c r="A200">
        <v>117</v>
      </c>
      <c r="B200" s="5">
        <v>16.45242195494211</v>
      </c>
      <c r="C200" s="9">
        <v>192</v>
      </c>
      <c r="E200" s="4">
        <f t="shared" si="2"/>
        <v>0</v>
      </c>
    </row>
    <row r="201" spans="1:5" ht="15">
      <c r="A201">
        <v>449</v>
      </c>
      <c r="B201" s="5">
        <v>16.160332654355443</v>
      </c>
      <c r="C201" s="9">
        <v>193</v>
      </c>
      <c r="E201" s="4">
        <f t="shared" si="2"/>
        <v>0</v>
      </c>
    </row>
    <row r="202" spans="1:5" ht="15">
      <c r="A202">
        <v>492</v>
      </c>
      <c r="B202" s="5">
        <v>15.850078224677418</v>
      </c>
      <c r="C202" s="9">
        <v>194</v>
      </c>
      <c r="E202" s="4">
        <f aca="true" t="shared" si="3" ref="E202:E265">IF($B202&gt;E$1,LN((1/E$2)*((1+(E$3*($B202-E$1)/E$2)))^(-1/E$3-1)),0)</f>
        <v>0</v>
      </c>
    </row>
    <row r="203" spans="1:5" ht="15">
      <c r="A203">
        <v>381</v>
      </c>
      <c r="B203" s="5">
        <v>15.404359426414885</v>
      </c>
      <c r="C203" s="9">
        <v>195</v>
      </c>
      <c r="E203" s="4">
        <f t="shared" si="3"/>
        <v>0</v>
      </c>
    </row>
    <row r="204" spans="1:5" ht="15">
      <c r="A204">
        <v>154</v>
      </c>
      <c r="B204" s="5">
        <v>15.351637191277405</v>
      </c>
      <c r="C204" s="9">
        <v>196</v>
      </c>
      <c r="E204" s="4">
        <f t="shared" si="3"/>
        <v>0</v>
      </c>
    </row>
    <row r="205" spans="1:5" ht="15">
      <c r="A205">
        <v>419</v>
      </c>
      <c r="B205" s="5">
        <v>14.651741140187369</v>
      </c>
      <c r="C205" s="9">
        <v>197</v>
      </c>
      <c r="E205" s="4">
        <f t="shared" si="3"/>
        <v>0</v>
      </c>
    </row>
    <row r="206" spans="1:5" ht="15">
      <c r="A206">
        <v>204</v>
      </c>
      <c r="B206" s="5">
        <v>14.595757216944548</v>
      </c>
      <c r="C206" s="9">
        <v>198</v>
      </c>
      <c r="E206" s="4">
        <f t="shared" si="3"/>
        <v>0</v>
      </c>
    </row>
    <row r="207" spans="1:5" ht="15">
      <c r="A207">
        <v>3</v>
      </c>
      <c r="B207" s="5">
        <v>14.52229270202406</v>
      </c>
      <c r="C207" s="9">
        <v>199</v>
      </c>
      <c r="E207" s="4">
        <f t="shared" si="3"/>
        <v>0</v>
      </c>
    </row>
    <row r="208" spans="1:5" ht="15">
      <c r="A208">
        <v>208</v>
      </c>
      <c r="B208" s="5">
        <v>13.45392145475671</v>
      </c>
      <c r="C208" s="9">
        <v>200</v>
      </c>
      <c r="E208" s="4">
        <f t="shared" si="3"/>
        <v>0</v>
      </c>
    </row>
    <row r="209" spans="1:5" ht="15">
      <c r="A209">
        <v>43</v>
      </c>
      <c r="B209" s="5">
        <v>13.341288254358005</v>
      </c>
      <c r="C209" s="9">
        <v>201</v>
      </c>
      <c r="E209" s="4">
        <f t="shared" si="3"/>
        <v>0</v>
      </c>
    </row>
    <row r="210" spans="1:5" ht="15">
      <c r="A210">
        <v>220</v>
      </c>
      <c r="B210" s="5">
        <v>12.675045380477968</v>
      </c>
      <c r="C210" s="9">
        <v>202</v>
      </c>
      <c r="E210" s="4">
        <f t="shared" si="3"/>
        <v>0</v>
      </c>
    </row>
    <row r="211" spans="1:5" ht="15">
      <c r="A211">
        <v>13</v>
      </c>
      <c r="B211" s="5">
        <v>12.138838605897035</v>
      </c>
      <c r="C211" s="9">
        <v>203</v>
      </c>
      <c r="E211" s="4">
        <f t="shared" si="3"/>
        <v>0</v>
      </c>
    </row>
    <row r="212" spans="1:5" ht="15">
      <c r="A212">
        <v>382</v>
      </c>
      <c r="B212" s="5">
        <v>11.635949517378322</v>
      </c>
      <c r="C212" s="9">
        <v>204</v>
      </c>
      <c r="E212" s="4">
        <f t="shared" si="3"/>
        <v>0</v>
      </c>
    </row>
    <row r="213" spans="1:5" ht="15">
      <c r="A213">
        <v>75</v>
      </c>
      <c r="B213" s="5">
        <v>11.38524349749423</v>
      </c>
      <c r="C213" s="9">
        <v>205</v>
      </c>
      <c r="E213" s="4">
        <f t="shared" si="3"/>
        <v>0</v>
      </c>
    </row>
    <row r="214" spans="1:5" ht="15">
      <c r="A214">
        <v>41</v>
      </c>
      <c r="B214" s="5">
        <v>10.040650603425092</v>
      </c>
      <c r="C214" s="9">
        <v>206</v>
      </c>
      <c r="E214" s="4">
        <f t="shared" si="3"/>
        <v>0</v>
      </c>
    </row>
    <row r="215" spans="1:5" ht="15">
      <c r="A215">
        <v>217</v>
      </c>
      <c r="B215" s="5">
        <v>9.855174628344685</v>
      </c>
      <c r="C215" s="9">
        <v>207</v>
      </c>
      <c r="E215" s="4">
        <f t="shared" si="3"/>
        <v>0</v>
      </c>
    </row>
    <row r="216" spans="1:5" ht="15">
      <c r="A216">
        <v>125</v>
      </c>
      <c r="B216" s="5">
        <v>9.318899483827408</v>
      </c>
      <c r="C216" s="9">
        <v>208</v>
      </c>
      <c r="E216" s="4">
        <f t="shared" si="3"/>
        <v>0</v>
      </c>
    </row>
    <row r="217" spans="1:5" ht="15">
      <c r="A217">
        <v>95</v>
      </c>
      <c r="B217" s="5">
        <v>8.921456911832138</v>
      </c>
      <c r="C217" s="9">
        <v>209</v>
      </c>
      <c r="E217" s="4">
        <f t="shared" si="3"/>
        <v>0</v>
      </c>
    </row>
    <row r="218" spans="1:5" ht="15">
      <c r="A218">
        <v>191</v>
      </c>
      <c r="B218" s="5">
        <v>8.503846541752864</v>
      </c>
      <c r="C218" s="9">
        <v>210</v>
      </c>
      <c r="E218" s="4">
        <f t="shared" si="3"/>
        <v>0</v>
      </c>
    </row>
    <row r="219" spans="1:5" ht="15">
      <c r="A219">
        <v>206</v>
      </c>
      <c r="B219" s="5">
        <v>7.37440752218572</v>
      </c>
      <c r="C219" s="9">
        <v>211</v>
      </c>
      <c r="E219" s="4">
        <f t="shared" si="3"/>
        <v>0</v>
      </c>
    </row>
    <row r="220" spans="1:5" ht="15">
      <c r="A220">
        <v>114</v>
      </c>
      <c r="B220" s="5">
        <v>6.085442444300497</v>
      </c>
      <c r="C220" s="9">
        <v>212</v>
      </c>
      <c r="E220" s="4">
        <f t="shared" si="3"/>
        <v>0</v>
      </c>
    </row>
    <row r="221" spans="1:5" ht="15">
      <c r="A221">
        <v>36</v>
      </c>
      <c r="B221" s="5">
        <v>5.895947120779965</v>
      </c>
      <c r="C221" s="9">
        <v>213</v>
      </c>
      <c r="E221" s="4">
        <f t="shared" si="3"/>
        <v>0</v>
      </c>
    </row>
    <row r="222" spans="1:5" ht="15">
      <c r="A222">
        <v>104</v>
      </c>
      <c r="B222" s="5">
        <v>5.610671025428019</v>
      </c>
      <c r="C222" s="9">
        <v>214</v>
      </c>
      <c r="E222" s="4">
        <f t="shared" si="3"/>
        <v>0</v>
      </c>
    </row>
    <row r="223" spans="1:5" ht="15">
      <c r="A223">
        <v>14</v>
      </c>
      <c r="B223" s="5">
        <v>5.454167990779752</v>
      </c>
      <c r="C223" s="9">
        <v>215</v>
      </c>
      <c r="E223" s="4">
        <f t="shared" si="3"/>
        <v>0</v>
      </c>
    </row>
    <row r="224" spans="1:5" ht="15">
      <c r="A224">
        <v>407</v>
      </c>
      <c r="B224" s="5">
        <v>5.406110185009311</v>
      </c>
      <c r="C224" s="9">
        <v>216</v>
      </c>
      <c r="E224" s="4">
        <f t="shared" si="3"/>
        <v>0</v>
      </c>
    </row>
    <row r="225" spans="1:5" ht="15">
      <c r="A225">
        <v>58</v>
      </c>
      <c r="B225" s="5">
        <v>5.2796420046033745</v>
      </c>
      <c r="C225" s="9">
        <v>217</v>
      </c>
      <c r="E225" s="4">
        <f t="shared" si="3"/>
        <v>0</v>
      </c>
    </row>
    <row r="226" spans="1:5" ht="15">
      <c r="A226">
        <v>273</v>
      </c>
      <c r="B226" s="5">
        <v>5.1741146712302</v>
      </c>
      <c r="C226" s="9">
        <v>218</v>
      </c>
      <c r="E226" s="4">
        <f t="shared" si="3"/>
        <v>0</v>
      </c>
    </row>
    <row r="227" spans="1:5" ht="15">
      <c r="A227">
        <v>77</v>
      </c>
      <c r="B227" s="5">
        <v>4.436926039561513</v>
      </c>
      <c r="C227" s="9">
        <v>219</v>
      </c>
      <c r="E227" s="4">
        <f t="shared" si="3"/>
        <v>0</v>
      </c>
    </row>
    <row r="228" spans="1:5" ht="15">
      <c r="A228">
        <v>163</v>
      </c>
      <c r="B228" s="5">
        <v>4.032394903377281</v>
      </c>
      <c r="C228" s="9">
        <v>220</v>
      </c>
      <c r="E228" s="4">
        <f t="shared" si="3"/>
        <v>0</v>
      </c>
    </row>
    <row r="229" spans="1:5" ht="15">
      <c r="A229">
        <v>201</v>
      </c>
      <c r="B229" s="5">
        <v>3.8066488463973656</v>
      </c>
      <c r="C229" s="9">
        <v>221</v>
      </c>
      <c r="E229" s="4">
        <f t="shared" si="3"/>
        <v>0</v>
      </c>
    </row>
    <row r="230" spans="1:5" ht="15">
      <c r="A230">
        <v>89</v>
      </c>
      <c r="B230" s="5">
        <v>3.791388033378098</v>
      </c>
      <c r="C230" s="9">
        <v>222</v>
      </c>
      <c r="E230" s="4">
        <f t="shared" si="3"/>
        <v>0</v>
      </c>
    </row>
    <row r="231" spans="1:5" ht="15">
      <c r="A231">
        <v>49</v>
      </c>
      <c r="B231" s="5">
        <v>3.4105135869886</v>
      </c>
      <c r="C231" s="9">
        <v>223</v>
      </c>
      <c r="E231" s="4">
        <f t="shared" si="3"/>
        <v>0</v>
      </c>
    </row>
    <row r="232" spans="1:5" ht="15">
      <c r="A232">
        <v>153</v>
      </c>
      <c r="B232" s="5">
        <v>2.6570384655369708</v>
      </c>
      <c r="C232" s="9">
        <v>224</v>
      </c>
      <c r="E232" s="4">
        <f t="shared" si="3"/>
        <v>0</v>
      </c>
    </row>
    <row r="233" spans="1:5" ht="15">
      <c r="A233">
        <v>65</v>
      </c>
      <c r="B233" s="5">
        <v>2.374510464242121</v>
      </c>
      <c r="C233" s="9">
        <v>225</v>
      </c>
      <c r="E233" s="4">
        <f t="shared" si="3"/>
        <v>0</v>
      </c>
    </row>
    <row r="234" spans="1:5" ht="15">
      <c r="A234">
        <v>137</v>
      </c>
      <c r="B234" s="5">
        <v>2.34877733731264</v>
      </c>
      <c r="C234" s="9">
        <v>226</v>
      </c>
      <c r="E234" s="4">
        <f t="shared" si="3"/>
        <v>0</v>
      </c>
    </row>
    <row r="235" spans="1:5" ht="15">
      <c r="A235">
        <v>186</v>
      </c>
      <c r="B235" s="5">
        <v>0.8498122294386121</v>
      </c>
      <c r="C235" s="9">
        <v>227</v>
      </c>
      <c r="E235" s="4">
        <f t="shared" si="3"/>
        <v>0</v>
      </c>
    </row>
    <row r="236" spans="1:5" ht="15">
      <c r="A236">
        <v>164</v>
      </c>
      <c r="B236" s="5">
        <v>0.5273517280547821</v>
      </c>
      <c r="C236" s="9">
        <v>228</v>
      </c>
      <c r="E236" s="4">
        <f t="shared" si="3"/>
        <v>0</v>
      </c>
    </row>
    <row r="237" spans="1:5" ht="15">
      <c r="A237">
        <v>183</v>
      </c>
      <c r="B237" s="5">
        <v>0.5156417902835528</v>
      </c>
      <c r="C237" s="9">
        <v>229</v>
      </c>
      <c r="E237" s="4">
        <f t="shared" si="3"/>
        <v>0</v>
      </c>
    </row>
    <row r="238" spans="1:5" ht="15">
      <c r="A238">
        <v>8</v>
      </c>
      <c r="B238" s="5">
        <v>0.11931835937321011</v>
      </c>
      <c r="C238" s="9">
        <v>230</v>
      </c>
      <c r="E238" s="4">
        <f t="shared" si="3"/>
        <v>0</v>
      </c>
    </row>
    <row r="239" spans="1:5" ht="15">
      <c r="A239">
        <v>213</v>
      </c>
      <c r="B239" s="5">
        <v>-0.7344852887690649</v>
      </c>
      <c r="C239" s="9">
        <v>231</v>
      </c>
      <c r="E239" s="4">
        <f t="shared" si="3"/>
        <v>0</v>
      </c>
    </row>
    <row r="240" spans="1:5" ht="15">
      <c r="A240">
        <v>401</v>
      </c>
      <c r="B240" s="5">
        <v>-1.9505519544545677</v>
      </c>
      <c r="C240" s="9">
        <v>232</v>
      </c>
      <c r="E240" s="4">
        <f t="shared" si="3"/>
        <v>0</v>
      </c>
    </row>
    <row r="241" spans="1:5" ht="15">
      <c r="A241">
        <v>178</v>
      </c>
      <c r="B241" s="5">
        <v>-2.311902982810352</v>
      </c>
      <c r="C241" s="9">
        <v>233</v>
      </c>
      <c r="E241" s="4">
        <f t="shared" si="3"/>
        <v>0</v>
      </c>
    </row>
    <row r="242" spans="1:5" ht="15">
      <c r="A242">
        <v>259</v>
      </c>
      <c r="B242" s="5">
        <v>-2.368666585178289</v>
      </c>
      <c r="C242" s="9">
        <v>234</v>
      </c>
      <c r="E242" s="4">
        <f t="shared" si="3"/>
        <v>0</v>
      </c>
    </row>
    <row r="243" spans="1:5" ht="15">
      <c r="A243">
        <v>57</v>
      </c>
      <c r="B243" s="5">
        <v>-2.565927539839322</v>
      </c>
      <c r="C243" s="9">
        <v>235</v>
      </c>
      <c r="E243" s="4">
        <f t="shared" si="3"/>
        <v>0</v>
      </c>
    </row>
    <row r="244" spans="1:5" ht="15">
      <c r="A244">
        <v>119</v>
      </c>
      <c r="B244" s="5">
        <v>-2.602354090591689</v>
      </c>
      <c r="C244" s="9">
        <v>236</v>
      </c>
      <c r="E244" s="4">
        <f t="shared" si="3"/>
        <v>0</v>
      </c>
    </row>
    <row r="245" spans="1:5" ht="15">
      <c r="A245">
        <v>71</v>
      </c>
      <c r="B245" s="5">
        <v>-2.609382406988516</v>
      </c>
      <c r="C245" s="9">
        <v>237</v>
      </c>
      <c r="E245" s="4">
        <f t="shared" si="3"/>
        <v>0</v>
      </c>
    </row>
    <row r="246" spans="1:5" ht="15">
      <c r="A246">
        <v>72</v>
      </c>
      <c r="B246" s="5">
        <v>-2.915935969882412</v>
      </c>
      <c r="C246" s="9">
        <v>238</v>
      </c>
      <c r="E246" s="4">
        <f t="shared" si="3"/>
        <v>0</v>
      </c>
    </row>
    <row r="247" spans="1:5" ht="15">
      <c r="A247">
        <v>38</v>
      </c>
      <c r="B247" s="5">
        <v>-3.1572694206188316</v>
      </c>
      <c r="C247" s="9">
        <v>239</v>
      </c>
      <c r="E247" s="4">
        <f t="shared" si="3"/>
        <v>0</v>
      </c>
    </row>
    <row r="248" spans="1:5" ht="15">
      <c r="A248">
        <v>180</v>
      </c>
      <c r="B248" s="5">
        <v>-3.8915973049297463</v>
      </c>
      <c r="C248" s="9">
        <v>240</v>
      </c>
      <c r="E248" s="4">
        <f t="shared" si="3"/>
        <v>0</v>
      </c>
    </row>
    <row r="249" spans="1:5" ht="15">
      <c r="A249">
        <v>261</v>
      </c>
      <c r="B249" s="5">
        <v>-3.9402825426859636</v>
      </c>
      <c r="C249" s="9">
        <v>241</v>
      </c>
      <c r="E249" s="4">
        <f t="shared" si="3"/>
        <v>0</v>
      </c>
    </row>
    <row r="250" spans="1:5" ht="15">
      <c r="A250">
        <v>403</v>
      </c>
      <c r="B250" s="5">
        <v>-4.663901479403648</v>
      </c>
      <c r="C250" s="9">
        <v>242</v>
      </c>
      <c r="E250" s="4">
        <f t="shared" si="3"/>
        <v>0</v>
      </c>
    </row>
    <row r="251" spans="1:5" ht="15">
      <c r="A251">
        <v>434</v>
      </c>
      <c r="B251" s="5">
        <v>-4.6802104989183135</v>
      </c>
      <c r="C251" s="9">
        <v>243</v>
      </c>
      <c r="E251" s="4">
        <f t="shared" si="3"/>
        <v>0</v>
      </c>
    </row>
    <row r="252" spans="1:5" ht="15">
      <c r="A252">
        <v>332</v>
      </c>
      <c r="B252" s="5">
        <v>-5.656032970626256</v>
      </c>
      <c r="C252" s="9">
        <v>244</v>
      </c>
      <c r="E252" s="4">
        <f t="shared" si="3"/>
        <v>0</v>
      </c>
    </row>
    <row r="253" spans="1:5" ht="15">
      <c r="A253">
        <v>30</v>
      </c>
      <c r="B253" s="5">
        <v>-5.760610843930408</v>
      </c>
      <c r="C253" s="9">
        <v>245</v>
      </c>
      <c r="E253" s="4">
        <f t="shared" si="3"/>
        <v>0</v>
      </c>
    </row>
    <row r="254" spans="1:5" ht="15">
      <c r="A254">
        <v>81</v>
      </c>
      <c r="B254" s="5">
        <v>-5.954882698981237</v>
      </c>
      <c r="C254" s="9">
        <v>246</v>
      </c>
      <c r="E254" s="4">
        <f t="shared" si="3"/>
        <v>0</v>
      </c>
    </row>
    <row r="255" spans="1:5" ht="15">
      <c r="A255">
        <v>27</v>
      </c>
      <c r="B255" s="5">
        <v>-6.118508013374594</v>
      </c>
      <c r="C255" s="9">
        <v>247</v>
      </c>
      <c r="E255" s="4">
        <f t="shared" si="3"/>
        <v>0</v>
      </c>
    </row>
    <row r="256" spans="1:5" ht="15">
      <c r="A256">
        <v>420</v>
      </c>
      <c r="B256" s="5">
        <v>-6.744689197916159</v>
      </c>
      <c r="C256" s="9">
        <v>248</v>
      </c>
      <c r="E256" s="4">
        <f t="shared" si="3"/>
        <v>0</v>
      </c>
    </row>
    <row r="257" spans="1:5" ht="15">
      <c r="A257">
        <v>278</v>
      </c>
      <c r="B257" s="5">
        <v>-7.154796473076203</v>
      </c>
      <c r="C257" s="9">
        <v>249</v>
      </c>
      <c r="E257" s="4">
        <f t="shared" si="3"/>
        <v>0</v>
      </c>
    </row>
    <row r="258" spans="1:5" ht="15">
      <c r="A258">
        <v>85</v>
      </c>
      <c r="B258" s="5">
        <v>-7.307672098662806</v>
      </c>
      <c r="C258" s="9">
        <v>250</v>
      </c>
      <c r="E258" s="4">
        <f t="shared" si="3"/>
        <v>0</v>
      </c>
    </row>
    <row r="259" spans="1:5" ht="15">
      <c r="A259">
        <v>417</v>
      </c>
      <c r="B259" s="5">
        <v>-7.496063186274114</v>
      </c>
      <c r="C259" s="9">
        <v>251</v>
      </c>
      <c r="E259" s="4">
        <f t="shared" si="3"/>
        <v>0</v>
      </c>
    </row>
    <row r="260" spans="1:5" ht="15">
      <c r="A260">
        <v>396</v>
      </c>
      <c r="B260" s="5">
        <v>-7.552268203960921</v>
      </c>
      <c r="C260" s="9">
        <v>252</v>
      </c>
      <c r="E260" s="4">
        <f t="shared" si="3"/>
        <v>0</v>
      </c>
    </row>
    <row r="261" spans="1:5" ht="15">
      <c r="A261">
        <v>129</v>
      </c>
      <c r="B261" s="5">
        <v>-7.820497295093446</v>
      </c>
      <c r="C261" s="9">
        <v>253</v>
      </c>
      <c r="E261" s="4">
        <f t="shared" si="3"/>
        <v>0</v>
      </c>
    </row>
    <row r="262" spans="1:5" ht="15">
      <c r="A262">
        <v>184</v>
      </c>
      <c r="B262" s="5">
        <v>-8.06668087898106</v>
      </c>
      <c r="C262" s="9">
        <v>254</v>
      </c>
      <c r="E262" s="4">
        <f t="shared" si="3"/>
        <v>0</v>
      </c>
    </row>
    <row r="263" spans="1:5" ht="15">
      <c r="A263">
        <v>160</v>
      </c>
      <c r="B263" s="5">
        <v>-8.153232566277438</v>
      </c>
      <c r="C263" s="9">
        <v>255</v>
      </c>
      <c r="E263" s="4">
        <f t="shared" si="3"/>
        <v>0</v>
      </c>
    </row>
    <row r="264" spans="1:5" ht="15">
      <c r="A264">
        <v>26</v>
      </c>
      <c r="B264" s="5">
        <v>-8.526355229420005</v>
      </c>
      <c r="C264" s="9">
        <v>256</v>
      </c>
      <c r="E264" s="4">
        <f t="shared" si="3"/>
        <v>0</v>
      </c>
    </row>
    <row r="265" spans="1:5" ht="15">
      <c r="A265">
        <v>475</v>
      </c>
      <c r="B265" s="5">
        <v>-8.957275016769927</v>
      </c>
      <c r="C265" s="9">
        <v>257</v>
      </c>
      <c r="E265" s="4">
        <f t="shared" si="3"/>
        <v>0</v>
      </c>
    </row>
    <row r="266" spans="1:5" ht="15">
      <c r="A266">
        <v>52</v>
      </c>
      <c r="B266" s="5">
        <v>-9.26242901774458</v>
      </c>
      <c r="C266" s="9">
        <v>258</v>
      </c>
      <c r="E266" s="4">
        <f aca="true" t="shared" si="4" ref="E266:E329">IF($B266&gt;E$1,LN((1/E$2)*((1+(E$3*($B266-E$1)/E$2)))^(-1/E$3-1)),0)</f>
        <v>0</v>
      </c>
    </row>
    <row r="267" spans="1:5" ht="15">
      <c r="A267">
        <v>281</v>
      </c>
      <c r="B267" s="5">
        <v>-9.27628732762605</v>
      </c>
      <c r="C267" s="9">
        <v>259</v>
      </c>
      <c r="E267" s="4">
        <f t="shared" si="4"/>
        <v>0</v>
      </c>
    </row>
    <row r="268" spans="1:5" ht="15">
      <c r="A268">
        <v>103</v>
      </c>
      <c r="B268" s="5">
        <v>-9.653628659416427</v>
      </c>
      <c r="C268" s="9">
        <v>260</v>
      </c>
      <c r="E268" s="4">
        <f t="shared" si="4"/>
        <v>0</v>
      </c>
    </row>
    <row r="269" spans="1:5" ht="15">
      <c r="A269">
        <v>126</v>
      </c>
      <c r="B269" s="5">
        <v>-9.68654120282008</v>
      </c>
      <c r="C269" s="9">
        <v>261</v>
      </c>
      <c r="E269" s="4">
        <f t="shared" si="4"/>
        <v>0</v>
      </c>
    </row>
    <row r="270" spans="1:5" ht="15">
      <c r="A270">
        <v>37</v>
      </c>
      <c r="B270" s="5">
        <v>-9.906577529482092</v>
      </c>
      <c r="C270" s="9">
        <v>262</v>
      </c>
      <c r="E270" s="4">
        <f t="shared" si="4"/>
        <v>0</v>
      </c>
    </row>
    <row r="271" spans="1:5" ht="15">
      <c r="A271">
        <v>182</v>
      </c>
      <c r="B271" s="5">
        <v>-10.359369212446836</v>
      </c>
      <c r="C271" s="9">
        <v>263</v>
      </c>
      <c r="E271" s="4">
        <f t="shared" si="4"/>
        <v>0</v>
      </c>
    </row>
    <row r="272" spans="1:5" ht="15">
      <c r="A272">
        <v>54</v>
      </c>
      <c r="B272" s="5">
        <v>-10.73969538181882</v>
      </c>
      <c r="C272" s="9">
        <v>264</v>
      </c>
      <c r="E272" s="4">
        <f t="shared" si="4"/>
        <v>0</v>
      </c>
    </row>
    <row r="273" spans="1:5" ht="15">
      <c r="A273">
        <v>105</v>
      </c>
      <c r="B273" s="5">
        <v>-11.356845623389745</v>
      </c>
      <c r="C273" s="9">
        <v>265</v>
      </c>
      <c r="E273" s="4">
        <f t="shared" si="4"/>
        <v>0</v>
      </c>
    </row>
    <row r="274" spans="1:5" ht="15">
      <c r="A274">
        <v>387</v>
      </c>
      <c r="B274" s="5">
        <v>-11.373592071420717</v>
      </c>
      <c r="C274" s="9">
        <v>266</v>
      </c>
      <c r="E274" s="4">
        <f t="shared" si="4"/>
        <v>0</v>
      </c>
    </row>
    <row r="275" spans="1:5" ht="15">
      <c r="A275">
        <v>53</v>
      </c>
      <c r="B275" s="5">
        <v>-11.42707332100872</v>
      </c>
      <c r="C275" s="9">
        <v>267</v>
      </c>
      <c r="E275" s="4">
        <f t="shared" si="4"/>
        <v>0</v>
      </c>
    </row>
    <row r="276" spans="1:5" ht="15">
      <c r="A276">
        <v>452</v>
      </c>
      <c r="B276" s="5">
        <v>-11.467230707430645</v>
      </c>
      <c r="C276" s="9">
        <v>268</v>
      </c>
      <c r="E276" s="4">
        <f t="shared" si="4"/>
        <v>0</v>
      </c>
    </row>
    <row r="277" spans="1:5" ht="15">
      <c r="A277">
        <v>50</v>
      </c>
      <c r="B277" s="5">
        <v>-11.521862872879865</v>
      </c>
      <c r="C277" s="9">
        <v>269</v>
      </c>
      <c r="E277" s="4">
        <f t="shared" si="4"/>
        <v>0</v>
      </c>
    </row>
    <row r="278" spans="1:5" ht="15">
      <c r="A278">
        <v>177</v>
      </c>
      <c r="B278" s="5">
        <v>-11.662596973939799</v>
      </c>
      <c r="C278" s="9">
        <v>270</v>
      </c>
      <c r="E278" s="4">
        <f t="shared" si="4"/>
        <v>0</v>
      </c>
    </row>
    <row r="279" spans="1:5" ht="15">
      <c r="A279">
        <v>32</v>
      </c>
      <c r="B279" s="5">
        <v>-11.941402299353285</v>
      </c>
      <c r="C279" s="9">
        <v>271</v>
      </c>
      <c r="E279" s="4">
        <f t="shared" si="4"/>
        <v>0</v>
      </c>
    </row>
    <row r="280" spans="1:5" ht="15">
      <c r="A280">
        <v>319</v>
      </c>
      <c r="B280" s="5">
        <v>-11.980967279361721</v>
      </c>
      <c r="C280" s="9">
        <v>272</v>
      </c>
      <c r="E280" s="4">
        <f t="shared" si="4"/>
        <v>0</v>
      </c>
    </row>
    <row r="281" spans="1:5" ht="15">
      <c r="A281">
        <v>272</v>
      </c>
      <c r="B281" s="5">
        <v>-12.64614354247351</v>
      </c>
      <c r="C281" s="9">
        <v>273</v>
      </c>
      <c r="E281" s="4">
        <f t="shared" si="4"/>
        <v>0</v>
      </c>
    </row>
    <row r="282" spans="1:5" ht="15">
      <c r="A282">
        <v>484</v>
      </c>
      <c r="B282" s="5">
        <v>-12.806164892483139</v>
      </c>
      <c r="C282" s="9">
        <v>274</v>
      </c>
      <c r="E282" s="4">
        <f t="shared" si="4"/>
        <v>0</v>
      </c>
    </row>
    <row r="283" spans="1:5" ht="15">
      <c r="A283">
        <v>438</v>
      </c>
      <c r="B283" s="5">
        <v>-12.982047294992299</v>
      </c>
      <c r="C283" s="9">
        <v>275</v>
      </c>
      <c r="E283" s="4">
        <f t="shared" si="4"/>
        <v>0</v>
      </c>
    </row>
    <row r="284" spans="1:5" ht="15">
      <c r="A284">
        <v>398</v>
      </c>
      <c r="B284" s="5">
        <v>-13.006402114229786</v>
      </c>
      <c r="C284" s="9">
        <v>276</v>
      </c>
      <c r="E284" s="4">
        <f t="shared" si="4"/>
        <v>0</v>
      </c>
    </row>
    <row r="285" spans="1:5" ht="15">
      <c r="A285">
        <v>116</v>
      </c>
      <c r="B285" s="5">
        <v>-13.142999007870458</v>
      </c>
      <c r="C285" s="9">
        <v>277</v>
      </c>
      <c r="E285" s="4">
        <f t="shared" si="4"/>
        <v>0</v>
      </c>
    </row>
    <row r="286" spans="1:5" ht="15">
      <c r="A286">
        <v>447</v>
      </c>
      <c r="B286" s="5">
        <v>-13.676332129518414</v>
      </c>
      <c r="C286" s="9">
        <v>278</v>
      </c>
      <c r="E286" s="4">
        <f t="shared" si="4"/>
        <v>0</v>
      </c>
    </row>
    <row r="287" spans="1:5" ht="15">
      <c r="A287">
        <v>83</v>
      </c>
      <c r="B287" s="5">
        <v>-13.87336568016508</v>
      </c>
      <c r="C287" s="9">
        <v>279</v>
      </c>
      <c r="E287" s="4">
        <f t="shared" si="4"/>
        <v>0</v>
      </c>
    </row>
    <row r="288" spans="1:5" ht="15">
      <c r="A288">
        <v>323</v>
      </c>
      <c r="B288" s="5">
        <v>-14.046661979657074</v>
      </c>
      <c r="C288" s="9">
        <v>280</v>
      </c>
      <c r="E288" s="4">
        <f t="shared" si="4"/>
        <v>0</v>
      </c>
    </row>
    <row r="289" spans="1:5" ht="15">
      <c r="A289">
        <v>271</v>
      </c>
      <c r="B289" s="5">
        <v>-14.247108095209114</v>
      </c>
      <c r="C289" s="9">
        <v>281</v>
      </c>
      <c r="E289" s="4">
        <f t="shared" si="4"/>
        <v>0</v>
      </c>
    </row>
    <row r="290" spans="1:5" ht="15">
      <c r="A290">
        <v>99</v>
      </c>
      <c r="B290" s="5">
        <v>-14.369792903937196</v>
      </c>
      <c r="C290" s="9">
        <v>282</v>
      </c>
      <c r="E290" s="4">
        <f t="shared" si="4"/>
        <v>0</v>
      </c>
    </row>
    <row r="291" spans="1:5" ht="15">
      <c r="A291">
        <v>431</v>
      </c>
      <c r="B291" s="5">
        <v>-15.223805541407273</v>
      </c>
      <c r="C291" s="9">
        <v>283</v>
      </c>
      <c r="E291" s="4">
        <f t="shared" si="4"/>
        <v>0</v>
      </c>
    </row>
    <row r="292" spans="1:5" ht="15">
      <c r="A292">
        <v>140</v>
      </c>
      <c r="B292" s="5">
        <v>-15.479276155872867</v>
      </c>
      <c r="C292" s="9">
        <v>284</v>
      </c>
      <c r="E292" s="4">
        <f t="shared" si="4"/>
        <v>0</v>
      </c>
    </row>
    <row r="293" spans="1:5" ht="15">
      <c r="A293">
        <v>342</v>
      </c>
      <c r="B293" s="5">
        <v>-15.502460763411364</v>
      </c>
      <c r="C293" s="9">
        <v>285</v>
      </c>
      <c r="E293" s="4">
        <f t="shared" si="4"/>
        <v>0</v>
      </c>
    </row>
    <row r="294" spans="1:5" ht="15">
      <c r="A294">
        <v>195</v>
      </c>
      <c r="B294" s="5">
        <v>-15.926588630549304</v>
      </c>
      <c r="C294" s="9">
        <v>286</v>
      </c>
      <c r="E294" s="4">
        <f t="shared" si="4"/>
        <v>0</v>
      </c>
    </row>
    <row r="295" spans="1:5" ht="15">
      <c r="A295">
        <v>106</v>
      </c>
      <c r="B295" s="5">
        <v>-16.005979943791317</v>
      </c>
      <c r="C295" s="9">
        <v>287</v>
      </c>
      <c r="E295" s="4">
        <f t="shared" si="4"/>
        <v>0</v>
      </c>
    </row>
    <row r="296" spans="1:5" ht="15">
      <c r="A296">
        <v>410</v>
      </c>
      <c r="B296" s="5">
        <v>-17.303391781902974</v>
      </c>
      <c r="C296" s="9">
        <v>288</v>
      </c>
      <c r="E296" s="4">
        <f t="shared" si="4"/>
        <v>0</v>
      </c>
    </row>
    <row r="297" spans="1:5" ht="15">
      <c r="A297">
        <v>348</v>
      </c>
      <c r="B297" s="5">
        <v>-17.43042290975609</v>
      </c>
      <c r="C297" s="9">
        <v>289</v>
      </c>
      <c r="E297" s="4">
        <f t="shared" si="4"/>
        <v>0</v>
      </c>
    </row>
    <row r="298" spans="1:5" ht="15">
      <c r="A298">
        <v>17</v>
      </c>
      <c r="B298" s="5">
        <v>-18.08178077080811</v>
      </c>
      <c r="C298" s="9">
        <v>290</v>
      </c>
      <c r="E298" s="4">
        <f t="shared" si="4"/>
        <v>0</v>
      </c>
    </row>
    <row r="299" spans="1:5" ht="15">
      <c r="A299">
        <v>265</v>
      </c>
      <c r="B299" s="5">
        <v>-18.229084557378883</v>
      </c>
      <c r="C299" s="9">
        <v>291</v>
      </c>
      <c r="E299" s="4">
        <f t="shared" si="4"/>
        <v>0</v>
      </c>
    </row>
    <row r="300" spans="1:5" ht="15">
      <c r="A300">
        <v>113</v>
      </c>
      <c r="B300" s="5">
        <v>-18.292592622074153</v>
      </c>
      <c r="C300" s="9">
        <v>292</v>
      </c>
      <c r="E300" s="4">
        <f t="shared" si="4"/>
        <v>0</v>
      </c>
    </row>
    <row r="301" spans="1:5" ht="15">
      <c r="A301">
        <v>386</v>
      </c>
      <c r="B301" s="5">
        <v>-18.456026038935306</v>
      </c>
      <c r="C301" s="9">
        <v>293</v>
      </c>
      <c r="E301" s="4">
        <f t="shared" si="4"/>
        <v>0</v>
      </c>
    </row>
    <row r="302" spans="1:5" ht="15">
      <c r="A302">
        <v>68</v>
      </c>
      <c r="B302" s="5">
        <v>-18.89815551762149</v>
      </c>
      <c r="C302" s="9">
        <v>294</v>
      </c>
      <c r="E302" s="4">
        <f t="shared" si="4"/>
        <v>0</v>
      </c>
    </row>
    <row r="303" spans="1:5" ht="15">
      <c r="A303">
        <v>128</v>
      </c>
      <c r="B303" s="5">
        <v>-18.95246495898391</v>
      </c>
      <c r="C303" s="9">
        <v>295</v>
      </c>
      <c r="E303" s="4">
        <f t="shared" si="4"/>
        <v>0</v>
      </c>
    </row>
    <row r="304" spans="1:5" ht="15">
      <c r="A304">
        <v>188</v>
      </c>
      <c r="B304" s="5">
        <v>-19.16641371449441</v>
      </c>
      <c r="C304" s="9">
        <v>296</v>
      </c>
      <c r="E304" s="4">
        <f t="shared" si="4"/>
        <v>0</v>
      </c>
    </row>
    <row r="305" spans="1:5" ht="15">
      <c r="A305">
        <v>112</v>
      </c>
      <c r="B305" s="5">
        <v>-19.207514744377477</v>
      </c>
      <c r="C305" s="9">
        <v>297</v>
      </c>
      <c r="E305" s="4">
        <f t="shared" si="4"/>
        <v>0</v>
      </c>
    </row>
    <row r="306" spans="1:5" ht="15">
      <c r="A306">
        <v>245</v>
      </c>
      <c r="B306" s="5">
        <v>-19.416744996888156</v>
      </c>
      <c r="C306" s="9">
        <v>298</v>
      </c>
      <c r="E306" s="4">
        <f t="shared" si="4"/>
        <v>0</v>
      </c>
    </row>
    <row r="307" spans="1:5" ht="15">
      <c r="A307">
        <v>157</v>
      </c>
      <c r="B307" s="5">
        <v>-19.600643506859342</v>
      </c>
      <c r="C307" s="9">
        <v>299</v>
      </c>
      <c r="E307" s="4">
        <f t="shared" si="4"/>
        <v>0</v>
      </c>
    </row>
    <row r="308" spans="1:5" ht="15">
      <c r="A308">
        <v>108</v>
      </c>
      <c r="B308" s="5">
        <v>-19.96053677121745</v>
      </c>
      <c r="C308" s="9">
        <v>300</v>
      </c>
      <c r="E308" s="4">
        <f t="shared" si="4"/>
        <v>0</v>
      </c>
    </row>
    <row r="309" spans="1:5" ht="15">
      <c r="A309">
        <v>25</v>
      </c>
      <c r="B309" s="5">
        <v>-20.29604603376174</v>
      </c>
      <c r="C309" s="9">
        <v>301</v>
      </c>
      <c r="E309" s="4">
        <f t="shared" si="4"/>
        <v>0</v>
      </c>
    </row>
    <row r="310" spans="1:5" ht="15">
      <c r="A310">
        <v>118</v>
      </c>
      <c r="B310" s="5">
        <v>-21.32307326390037</v>
      </c>
      <c r="C310" s="9">
        <v>302</v>
      </c>
      <c r="E310" s="4">
        <f t="shared" si="4"/>
        <v>0</v>
      </c>
    </row>
    <row r="311" spans="1:5" ht="15">
      <c r="A311">
        <v>1</v>
      </c>
      <c r="B311" s="5">
        <v>-21.502309477136805</v>
      </c>
      <c r="C311" s="9">
        <v>303</v>
      </c>
      <c r="E311" s="4">
        <f t="shared" si="4"/>
        <v>0</v>
      </c>
    </row>
    <row r="312" spans="1:5" ht="15">
      <c r="A312">
        <v>130</v>
      </c>
      <c r="B312" s="5">
        <v>-21.78151153312683</v>
      </c>
      <c r="C312" s="9">
        <v>304</v>
      </c>
      <c r="E312" s="4">
        <f t="shared" si="4"/>
        <v>0</v>
      </c>
    </row>
    <row r="313" spans="1:5" ht="15">
      <c r="A313">
        <v>413</v>
      </c>
      <c r="B313" s="5">
        <v>-22.920792257491485</v>
      </c>
      <c r="C313" s="9">
        <v>305</v>
      </c>
      <c r="E313" s="4">
        <f t="shared" si="4"/>
        <v>0</v>
      </c>
    </row>
    <row r="314" spans="1:5" ht="15">
      <c r="A314">
        <v>11</v>
      </c>
      <c r="B314" s="5">
        <v>-22.982849285885095</v>
      </c>
      <c r="C314" s="9">
        <v>306</v>
      </c>
      <c r="E314" s="4">
        <f t="shared" si="4"/>
        <v>0</v>
      </c>
    </row>
    <row r="315" spans="1:5" ht="15">
      <c r="A315">
        <v>2</v>
      </c>
      <c r="B315" s="5">
        <v>-23.32685182782916</v>
      </c>
      <c r="C315" s="9">
        <v>307</v>
      </c>
      <c r="E315" s="4">
        <f t="shared" si="4"/>
        <v>0</v>
      </c>
    </row>
    <row r="316" spans="1:5" ht="15">
      <c r="A316">
        <v>179</v>
      </c>
      <c r="B316" s="5">
        <v>-23.398303100326302</v>
      </c>
      <c r="C316" s="9">
        <v>308</v>
      </c>
      <c r="E316" s="4">
        <f t="shared" si="4"/>
        <v>0</v>
      </c>
    </row>
    <row r="317" spans="1:5" ht="15">
      <c r="A317">
        <v>139</v>
      </c>
      <c r="B317" s="5">
        <v>-24.612564494695107</v>
      </c>
      <c r="C317" s="9">
        <v>309</v>
      </c>
      <c r="E317" s="4">
        <f t="shared" si="4"/>
        <v>0</v>
      </c>
    </row>
    <row r="318" spans="1:5" ht="15">
      <c r="A318">
        <v>229</v>
      </c>
      <c r="B318" s="5">
        <v>-24.662537671771133</v>
      </c>
      <c r="C318" s="9">
        <v>310</v>
      </c>
      <c r="E318" s="4">
        <f t="shared" si="4"/>
        <v>0</v>
      </c>
    </row>
    <row r="319" spans="1:5" ht="15">
      <c r="A319">
        <v>211</v>
      </c>
      <c r="B319" s="5">
        <v>-26.229626010273932</v>
      </c>
      <c r="C319" s="9">
        <v>311</v>
      </c>
      <c r="E319" s="4">
        <f t="shared" si="4"/>
        <v>0</v>
      </c>
    </row>
    <row r="320" spans="1:5" ht="15">
      <c r="A320">
        <v>363</v>
      </c>
      <c r="B320" s="5">
        <v>-26.610778013198797</v>
      </c>
      <c r="C320" s="9">
        <v>312</v>
      </c>
      <c r="E320" s="4">
        <f t="shared" si="4"/>
        <v>0</v>
      </c>
    </row>
    <row r="321" spans="1:5" ht="15">
      <c r="A321">
        <v>9</v>
      </c>
      <c r="B321" s="5">
        <v>-26.788433907404396</v>
      </c>
      <c r="C321" s="9">
        <v>313</v>
      </c>
      <c r="E321" s="4">
        <f t="shared" si="4"/>
        <v>0</v>
      </c>
    </row>
    <row r="322" spans="1:5" ht="15">
      <c r="A322">
        <v>161</v>
      </c>
      <c r="B322" s="5">
        <v>-27.26776191459976</v>
      </c>
      <c r="C322" s="9">
        <v>314</v>
      </c>
      <c r="E322" s="4">
        <f t="shared" si="4"/>
        <v>0</v>
      </c>
    </row>
    <row r="323" spans="1:5" ht="15">
      <c r="A323">
        <v>16</v>
      </c>
      <c r="B323" s="5">
        <v>-27.47271045544403</v>
      </c>
      <c r="C323" s="9">
        <v>315</v>
      </c>
      <c r="E323" s="4">
        <f t="shared" si="4"/>
        <v>0</v>
      </c>
    </row>
    <row r="324" spans="1:5" ht="15">
      <c r="A324">
        <v>82</v>
      </c>
      <c r="B324" s="5">
        <v>-28.086760434531243</v>
      </c>
      <c r="C324" s="9">
        <v>316</v>
      </c>
      <c r="E324" s="4">
        <f t="shared" si="4"/>
        <v>0</v>
      </c>
    </row>
    <row r="325" spans="1:5" ht="15">
      <c r="A325">
        <v>422</v>
      </c>
      <c r="B325" s="5">
        <v>-28.308266109930628</v>
      </c>
      <c r="C325" s="9">
        <v>317</v>
      </c>
      <c r="E325" s="4">
        <f t="shared" si="4"/>
        <v>0</v>
      </c>
    </row>
    <row r="326" spans="1:5" ht="15">
      <c r="A326">
        <v>124</v>
      </c>
      <c r="B326" s="5">
        <v>-28.343693546215945</v>
      </c>
      <c r="C326" s="9">
        <v>318</v>
      </c>
      <c r="E326" s="4">
        <f t="shared" si="4"/>
        <v>0</v>
      </c>
    </row>
    <row r="327" spans="1:5" ht="15">
      <c r="A327">
        <v>91</v>
      </c>
      <c r="B327" s="5">
        <v>-28.369931433100646</v>
      </c>
      <c r="C327" s="9">
        <v>319</v>
      </c>
      <c r="E327" s="4">
        <f t="shared" si="4"/>
        <v>0</v>
      </c>
    </row>
    <row r="328" spans="1:5" ht="15">
      <c r="A328">
        <v>121</v>
      </c>
      <c r="B328" s="5">
        <v>-28.558336275902548</v>
      </c>
      <c r="C328" s="9">
        <v>320</v>
      </c>
      <c r="E328" s="4">
        <f t="shared" si="4"/>
        <v>0</v>
      </c>
    </row>
    <row r="329" spans="1:5" ht="15">
      <c r="A329">
        <v>174</v>
      </c>
      <c r="B329" s="5">
        <v>-29.022595768634346</v>
      </c>
      <c r="C329" s="9">
        <v>321</v>
      </c>
      <c r="E329" s="4">
        <f t="shared" si="4"/>
        <v>0</v>
      </c>
    </row>
    <row r="330" spans="1:5" ht="15">
      <c r="A330">
        <v>440</v>
      </c>
      <c r="B330" s="5">
        <v>-29.349290687636312</v>
      </c>
      <c r="C330" s="9">
        <v>322</v>
      </c>
      <c r="E330" s="4">
        <f aca="true" t="shared" si="5" ref="E330:E393">IF($B330&gt;E$1,LN((1/E$2)*((1+(E$3*($B330-E$1)/E$2)))^(-1/E$3-1)),0)</f>
        <v>0</v>
      </c>
    </row>
    <row r="331" spans="1:5" ht="15">
      <c r="A331">
        <v>340</v>
      </c>
      <c r="B331" s="5">
        <v>-29.768047476538413</v>
      </c>
      <c r="C331" s="9">
        <v>323</v>
      </c>
      <c r="E331" s="4">
        <f t="shared" si="5"/>
        <v>0</v>
      </c>
    </row>
    <row r="332" spans="1:5" ht="15">
      <c r="A332">
        <v>355</v>
      </c>
      <c r="B332" s="5">
        <v>-29.831853850904736</v>
      </c>
      <c r="C332" s="9">
        <v>324</v>
      </c>
      <c r="E332" s="4">
        <f t="shared" si="5"/>
        <v>0</v>
      </c>
    </row>
    <row r="333" spans="1:5" ht="15">
      <c r="A333">
        <v>148</v>
      </c>
      <c r="B333" s="5">
        <v>-30.088832630606703</v>
      </c>
      <c r="C333" s="9">
        <v>325</v>
      </c>
      <c r="E333" s="4">
        <f t="shared" si="5"/>
        <v>0</v>
      </c>
    </row>
    <row r="334" spans="1:5" ht="15">
      <c r="A334">
        <v>170</v>
      </c>
      <c r="B334" s="5">
        <v>-30.162048950731332</v>
      </c>
      <c r="C334" s="9">
        <v>326</v>
      </c>
      <c r="E334" s="4">
        <f t="shared" si="5"/>
        <v>0</v>
      </c>
    </row>
    <row r="335" spans="1:5" ht="15">
      <c r="A335">
        <v>224</v>
      </c>
      <c r="B335" s="5">
        <v>-31.85371544354348</v>
      </c>
      <c r="C335" s="9">
        <v>327</v>
      </c>
      <c r="E335" s="4">
        <f t="shared" si="5"/>
        <v>0</v>
      </c>
    </row>
    <row r="336" spans="1:5" ht="15">
      <c r="A336">
        <v>84</v>
      </c>
      <c r="B336" s="5">
        <v>-31.914930425642524</v>
      </c>
      <c r="C336" s="9">
        <v>328</v>
      </c>
      <c r="E336" s="4">
        <f t="shared" si="5"/>
        <v>0</v>
      </c>
    </row>
    <row r="337" spans="1:5" ht="15">
      <c r="A337">
        <v>433</v>
      </c>
      <c r="B337" s="5">
        <v>-32.556655395523194</v>
      </c>
      <c r="C337" s="9">
        <v>329</v>
      </c>
      <c r="E337" s="4">
        <f t="shared" si="5"/>
        <v>0</v>
      </c>
    </row>
    <row r="338" spans="1:5" ht="15">
      <c r="A338">
        <v>67</v>
      </c>
      <c r="B338" s="5">
        <v>-32.76063128750684</v>
      </c>
      <c r="C338" s="9">
        <v>330</v>
      </c>
      <c r="E338" s="4">
        <f t="shared" si="5"/>
        <v>0</v>
      </c>
    </row>
    <row r="339" spans="1:5" ht="15">
      <c r="A339">
        <v>86</v>
      </c>
      <c r="B339" s="5">
        <v>-33.87929713421545</v>
      </c>
      <c r="C339" s="9">
        <v>331</v>
      </c>
      <c r="E339" s="4">
        <f t="shared" si="5"/>
        <v>0</v>
      </c>
    </row>
    <row r="340" spans="1:5" ht="15">
      <c r="A340">
        <v>46</v>
      </c>
      <c r="B340" s="5">
        <v>-34.599128819631005</v>
      </c>
      <c r="C340" s="9">
        <v>332</v>
      </c>
      <c r="E340" s="4">
        <f t="shared" si="5"/>
        <v>0</v>
      </c>
    </row>
    <row r="341" spans="1:5" ht="15">
      <c r="A341">
        <v>122</v>
      </c>
      <c r="B341" s="5">
        <v>-34.73148524903081</v>
      </c>
      <c r="C341" s="9">
        <v>333</v>
      </c>
      <c r="E341" s="4">
        <f t="shared" si="5"/>
        <v>0</v>
      </c>
    </row>
    <row r="342" spans="1:5" ht="15">
      <c r="A342">
        <v>215</v>
      </c>
      <c r="B342" s="5">
        <v>-35.0536894851266</v>
      </c>
      <c r="C342" s="9">
        <v>334</v>
      </c>
      <c r="E342" s="4">
        <f t="shared" si="5"/>
        <v>0</v>
      </c>
    </row>
    <row r="343" spans="1:5" ht="15">
      <c r="A343">
        <v>317</v>
      </c>
      <c r="B343" s="5">
        <v>-36.20470844967349</v>
      </c>
      <c r="C343" s="9">
        <v>335</v>
      </c>
      <c r="E343" s="4">
        <f t="shared" si="5"/>
        <v>0</v>
      </c>
    </row>
    <row r="344" spans="1:5" ht="15">
      <c r="A344">
        <v>61</v>
      </c>
      <c r="B344" s="5">
        <v>-36.38063388521914</v>
      </c>
      <c r="C344" s="9">
        <v>336</v>
      </c>
      <c r="E344" s="4">
        <f t="shared" si="5"/>
        <v>0</v>
      </c>
    </row>
    <row r="345" spans="1:5" ht="15">
      <c r="A345">
        <v>214</v>
      </c>
      <c r="B345" s="5">
        <v>-36.62101176982833</v>
      </c>
      <c r="C345" s="9">
        <v>337</v>
      </c>
      <c r="E345" s="4">
        <f t="shared" si="5"/>
        <v>0</v>
      </c>
    </row>
    <row r="346" spans="1:5" ht="15">
      <c r="A346">
        <v>158</v>
      </c>
      <c r="B346" s="5">
        <v>-37.90684741626865</v>
      </c>
      <c r="C346" s="9">
        <v>338</v>
      </c>
      <c r="E346" s="4">
        <f t="shared" si="5"/>
        <v>0</v>
      </c>
    </row>
    <row r="347" spans="1:5" ht="15">
      <c r="A347">
        <v>29</v>
      </c>
      <c r="B347" s="5">
        <v>-38.14451613937126</v>
      </c>
      <c r="C347" s="9">
        <v>339</v>
      </c>
      <c r="E347" s="4">
        <f t="shared" si="5"/>
        <v>0</v>
      </c>
    </row>
    <row r="348" spans="1:5" ht="15">
      <c r="A348">
        <v>176</v>
      </c>
      <c r="B348" s="5">
        <v>-38.39050267407765</v>
      </c>
      <c r="C348" s="9">
        <v>340</v>
      </c>
      <c r="E348" s="4">
        <f t="shared" si="5"/>
        <v>0</v>
      </c>
    </row>
    <row r="349" spans="1:5" ht="15">
      <c r="A349">
        <v>209</v>
      </c>
      <c r="B349" s="5">
        <v>-38.63851604446245</v>
      </c>
      <c r="C349" s="9">
        <v>341</v>
      </c>
      <c r="E349" s="4">
        <f t="shared" si="5"/>
        <v>0</v>
      </c>
    </row>
    <row r="350" spans="1:5" ht="15">
      <c r="A350">
        <v>15</v>
      </c>
      <c r="B350" s="5">
        <v>-38.985129150838475</v>
      </c>
      <c r="C350" s="9">
        <v>342</v>
      </c>
      <c r="E350" s="4">
        <f t="shared" si="5"/>
        <v>0</v>
      </c>
    </row>
    <row r="351" spans="1:5" ht="15">
      <c r="A351">
        <v>359</v>
      </c>
      <c r="B351" s="5">
        <v>-39.98389567591039</v>
      </c>
      <c r="C351" s="9">
        <v>343</v>
      </c>
      <c r="E351" s="4">
        <f t="shared" si="5"/>
        <v>0</v>
      </c>
    </row>
    <row r="352" spans="1:5" ht="15">
      <c r="A352">
        <v>88</v>
      </c>
      <c r="B352" s="5">
        <v>-40.60904307943929</v>
      </c>
      <c r="C352" s="9">
        <v>344</v>
      </c>
      <c r="E352" s="4">
        <f t="shared" si="5"/>
        <v>0</v>
      </c>
    </row>
    <row r="353" spans="1:5" ht="15">
      <c r="A353">
        <v>80</v>
      </c>
      <c r="B353" s="5">
        <v>-40.7690051094105</v>
      </c>
      <c r="C353" s="9">
        <v>345</v>
      </c>
      <c r="E353" s="4">
        <f t="shared" si="5"/>
        <v>0</v>
      </c>
    </row>
    <row r="354" spans="1:5" ht="15">
      <c r="A354">
        <v>45</v>
      </c>
      <c r="B354" s="5">
        <v>-40.88151541539992</v>
      </c>
      <c r="C354" s="9">
        <v>346</v>
      </c>
      <c r="E354" s="4">
        <f t="shared" si="5"/>
        <v>0</v>
      </c>
    </row>
    <row r="355" spans="1:5" ht="15">
      <c r="A355">
        <v>35</v>
      </c>
      <c r="B355" s="5">
        <v>-41.81021247562603</v>
      </c>
      <c r="C355" s="9">
        <v>347</v>
      </c>
      <c r="E355" s="4">
        <f t="shared" si="5"/>
        <v>0</v>
      </c>
    </row>
    <row r="356" spans="1:5" ht="15">
      <c r="A356">
        <v>212</v>
      </c>
      <c r="B356" s="5">
        <v>-42.28212959535449</v>
      </c>
      <c r="C356" s="9">
        <v>348</v>
      </c>
      <c r="E356" s="4">
        <f t="shared" si="5"/>
        <v>0</v>
      </c>
    </row>
    <row r="357" spans="1:5" ht="15">
      <c r="A357">
        <v>187</v>
      </c>
      <c r="B357" s="5">
        <v>-42.31126976417545</v>
      </c>
      <c r="C357" s="9">
        <v>349</v>
      </c>
      <c r="E357" s="4">
        <f t="shared" si="5"/>
        <v>0</v>
      </c>
    </row>
    <row r="358" spans="1:5" ht="15">
      <c r="A358">
        <v>169</v>
      </c>
      <c r="B358" s="5">
        <v>-42.80257054017784</v>
      </c>
      <c r="C358" s="9">
        <v>350</v>
      </c>
      <c r="E358" s="4">
        <f t="shared" si="5"/>
        <v>0</v>
      </c>
    </row>
    <row r="359" spans="1:5" ht="15">
      <c r="A359">
        <v>295</v>
      </c>
      <c r="B359" s="5">
        <v>-42.97431149647491</v>
      </c>
      <c r="C359" s="9">
        <v>351</v>
      </c>
      <c r="E359" s="4">
        <f t="shared" si="5"/>
        <v>0</v>
      </c>
    </row>
    <row r="360" spans="1:5" ht="15">
      <c r="A360">
        <v>22</v>
      </c>
      <c r="B360" s="5">
        <v>-43.43692311706582</v>
      </c>
      <c r="C360" s="9">
        <v>352</v>
      </c>
      <c r="E360" s="4">
        <f t="shared" si="5"/>
        <v>0</v>
      </c>
    </row>
    <row r="361" spans="1:5" ht="15">
      <c r="A361">
        <v>325</v>
      </c>
      <c r="B361" s="5">
        <v>-43.48501519997444</v>
      </c>
      <c r="C361" s="9">
        <v>353</v>
      </c>
      <c r="E361" s="4">
        <f t="shared" si="5"/>
        <v>0</v>
      </c>
    </row>
    <row r="362" spans="1:5" ht="15">
      <c r="A362">
        <v>210</v>
      </c>
      <c r="B362" s="5">
        <v>-43.71837720237818</v>
      </c>
      <c r="C362" s="9">
        <v>354</v>
      </c>
      <c r="E362" s="4">
        <f t="shared" si="5"/>
        <v>0</v>
      </c>
    </row>
    <row r="363" spans="1:5" ht="15">
      <c r="A363">
        <v>39</v>
      </c>
      <c r="B363" s="5">
        <v>-44.2982517513301</v>
      </c>
      <c r="C363" s="9">
        <v>355</v>
      </c>
      <c r="E363" s="4">
        <f t="shared" si="5"/>
        <v>0</v>
      </c>
    </row>
    <row r="364" spans="1:5" ht="15">
      <c r="A364">
        <v>230</v>
      </c>
      <c r="B364" s="5">
        <v>-44.50085555744954</v>
      </c>
      <c r="C364" s="9">
        <v>356</v>
      </c>
      <c r="E364" s="4">
        <f t="shared" si="5"/>
        <v>0</v>
      </c>
    </row>
    <row r="365" spans="1:5" ht="15">
      <c r="A365">
        <v>102</v>
      </c>
      <c r="B365" s="5">
        <v>-44.80921559727358</v>
      </c>
      <c r="C365" s="9">
        <v>357</v>
      </c>
      <c r="E365" s="4">
        <f t="shared" si="5"/>
        <v>0</v>
      </c>
    </row>
    <row r="366" spans="1:5" ht="15">
      <c r="A366">
        <v>196</v>
      </c>
      <c r="B366" s="5">
        <v>-44.83263803705995</v>
      </c>
      <c r="C366" s="9">
        <v>358</v>
      </c>
      <c r="E366" s="4">
        <f t="shared" si="5"/>
        <v>0</v>
      </c>
    </row>
    <row r="367" spans="1:5" ht="15">
      <c r="A367">
        <v>156</v>
      </c>
      <c r="B367" s="5">
        <v>-44.997032271019634</v>
      </c>
      <c r="C367" s="9">
        <v>359</v>
      </c>
      <c r="E367" s="4">
        <f t="shared" si="5"/>
        <v>0</v>
      </c>
    </row>
    <row r="368" spans="1:5" ht="15">
      <c r="A368">
        <v>253</v>
      </c>
      <c r="B368" s="5">
        <v>-46.097774894682516</v>
      </c>
      <c r="C368" s="9">
        <v>360</v>
      </c>
      <c r="E368" s="4">
        <f t="shared" si="5"/>
        <v>0</v>
      </c>
    </row>
    <row r="369" spans="1:5" ht="15">
      <c r="A369">
        <v>262</v>
      </c>
      <c r="B369" s="5">
        <v>-46.97772173971498</v>
      </c>
      <c r="C369" s="9">
        <v>361</v>
      </c>
      <c r="E369" s="4">
        <f t="shared" si="5"/>
        <v>0</v>
      </c>
    </row>
    <row r="370" spans="1:5" ht="15">
      <c r="A370">
        <v>327</v>
      </c>
      <c r="B370" s="5">
        <v>-47.37193042227955</v>
      </c>
      <c r="C370" s="9">
        <v>362</v>
      </c>
      <c r="E370" s="4">
        <f t="shared" si="5"/>
        <v>0</v>
      </c>
    </row>
    <row r="371" spans="1:5" ht="15">
      <c r="A371">
        <v>19</v>
      </c>
      <c r="B371" s="5">
        <v>-47.38636528388088</v>
      </c>
      <c r="C371" s="9">
        <v>363</v>
      </c>
      <c r="E371" s="4">
        <f t="shared" si="5"/>
        <v>0</v>
      </c>
    </row>
    <row r="372" spans="1:5" ht="15">
      <c r="A372">
        <v>287</v>
      </c>
      <c r="B372" s="5">
        <v>-48.68553626378707</v>
      </c>
      <c r="C372" s="9">
        <v>364</v>
      </c>
      <c r="E372" s="4">
        <f t="shared" si="5"/>
        <v>0</v>
      </c>
    </row>
    <row r="373" spans="1:5" ht="15">
      <c r="A373">
        <v>474</v>
      </c>
      <c r="B373" s="5">
        <v>-49.54619605738844</v>
      </c>
      <c r="C373" s="9">
        <v>365</v>
      </c>
      <c r="E373" s="4">
        <f t="shared" si="5"/>
        <v>0</v>
      </c>
    </row>
    <row r="374" spans="1:5" ht="15">
      <c r="A374">
        <v>79</v>
      </c>
      <c r="B374" s="5">
        <v>-49.599579242605614</v>
      </c>
      <c r="C374" s="9">
        <v>366</v>
      </c>
      <c r="E374" s="4">
        <f t="shared" si="5"/>
        <v>0</v>
      </c>
    </row>
    <row r="375" spans="1:5" ht="15">
      <c r="A375">
        <v>189</v>
      </c>
      <c r="B375" s="5">
        <v>-50.101366273238455</v>
      </c>
      <c r="C375" s="9">
        <v>367</v>
      </c>
      <c r="E375" s="4">
        <f t="shared" si="5"/>
        <v>0</v>
      </c>
    </row>
    <row r="376" spans="1:5" ht="15">
      <c r="A376">
        <v>234</v>
      </c>
      <c r="B376" s="5">
        <v>-50.786939569989045</v>
      </c>
      <c r="C376" s="9">
        <v>368</v>
      </c>
      <c r="E376" s="4">
        <f t="shared" si="5"/>
        <v>0</v>
      </c>
    </row>
    <row r="377" spans="1:5" ht="15">
      <c r="A377">
        <v>48</v>
      </c>
      <c r="B377" s="5">
        <v>-50.78738283232087</v>
      </c>
      <c r="C377" s="9">
        <v>369</v>
      </c>
      <c r="E377" s="4">
        <f t="shared" si="5"/>
        <v>0</v>
      </c>
    </row>
    <row r="378" spans="1:5" ht="15">
      <c r="A378">
        <v>275</v>
      </c>
      <c r="B378" s="5">
        <v>-51.247271496773465</v>
      </c>
      <c r="C378" s="9">
        <v>370</v>
      </c>
      <c r="E378" s="4">
        <f t="shared" si="5"/>
        <v>0</v>
      </c>
    </row>
    <row r="379" spans="1:5" ht="15">
      <c r="A379">
        <v>274</v>
      </c>
      <c r="B379" s="5">
        <v>-51.67540564914634</v>
      </c>
      <c r="C379" s="9">
        <v>371</v>
      </c>
      <c r="E379" s="4">
        <f t="shared" si="5"/>
        <v>0</v>
      </c>
    </row>
    <row r="380" spans="1:5" ht="15">
      <c r="A380">
        <v>42</v>
      </c>
      <c r="B380" s="5">
        <v>-51.729640310426475</v>
      </c>
      <c r="C380" s="9">
        <v>372</v>
      </c>
      <c r="E380" s="4">
        <f t="shared" si="5"/>
        <v>0</v>
      </c>
    </row>
    <row r="381" spans="1:5" ht="15">
      <c r="A381">
        <v>316</v>
      </c>
      <c r="B381" s="5">
        <v>-52.02404723930158</v>
      </c>
      <c r="C381" s="9">
        <v>373</v>
      </c>
      <c r="E381" s="4">
        <f t="shared" si="5"/>
        <v>0</v>
      </c>
    </row>
    <row r="382" spans="1:5" ht="15">
      <c r="A382">
        <v>219</v>
      </c>
      <c r="B382" s="5">
        <v>-52.42606094769326</v>
      </c>
      <c r="C382" s="9">
        <v>374</v>
      </c>
      <c r="E382" s="4">
        <f t="shared" si="5"/>
        <v>0</v>
      </c>
    </row>
    <row r="383" spans="1:5" ht="15">
      <c r="A383">
        <v>443</v>
      </c>
      <c r="B383" s="5">
        <v>-52.549299371436064</v>
      </c>
      <c r="C383" s="9">
        <v>375</v>
      </c>
      <c r="E383" s="4">
        <f t="shared" si="5"/>
        <v>0</v>
      </c>
    </row>
    <row r="384" spans="1:5" ht="15">
      <c r="A384">
        <v>181</v>
      </c>
      <c r="B384" s="5">
        <v>-52.76018490933893</v>
      </c>
      <c r="C384" s="9">
        <v>376</v>
      </c>
      <c r="E384" s="4">
        <f t="shared" si="5"/>
        <v>0</v>
      </c>
    </row>
    <row r="385" spans="1:5" ht="15">
      <c r="A385">
        <v>354</v>
      </c>
      <c r="B385" s="5">
        <v>-52.78528619417375</v>
      </c>
      <c r="C385" s="9">
        <v>377</v>
      </c>
      <c r="E385" s="4">
        <f t="shared" si="5"/>
        <v>0</v>
      </c>
    </row>
    <row r="386" spans="1:5" ht="15">
      <c r="A386">
        <v>247</v>
      </c>
      <c r="B386" s="5">
        <v>-53.579994749738034</v>
      </c>
      <c r="C386" s="9">
        <v>378</v>
      </c>
      <c r="E386" s="4">
        <f t="shared" si="5"/>
        <v>0</v>
      </c>
    </row>
    <row r="387" spans="1:5" ht="15">
      <c r="A387">
        <v>18</v>
      </c>
      <c r="B387" s="5">
        <v>-53.770560680020935</v>
      </c>
      <c r="C387" s="9">
        <v>379</v>
      </c>
      <c r="E387" s="4">
        <f t="shared" si="5"/>
        <v>0</v>
      </c>
    </row>
    <row r="388" spans="1:5" ht="15">
      <c r="A388">
        <v>255</v>
      </c>
      <c r="B388" s="5">
        <v>-54.49467027924584</v>
      </c>
      <c r="C388" s="9">
        <v>380</v>
      </c>
      <c r="E388" s="4">
        <f t="shared" si="5"/>
        <v>0</v>
      </c>
    </row>
    <row r="389" spans="1:5" ht="15">
      <c r="A389">
        <v>248</v>
      </c>
      <c r="B389" s="5">
        <v>-54.5260885165535</v>
      </c>
      <c r="C389" s="9">
        <v>381</v>
      </c>
      <c r="E389" s="4">
        <f t="shared" si="5"/>
        <v>0</v>
      </c>
    </row>
    <row r="390" spans="1:5" ht="15">
      <c r="A390">
        <v>251</v>
      </c>
      <c r="B390" s="5">
        <v>-54.567004076543526</v>
      </c>
      <c r="C390" s="9">
        <v>382</v>
      </c>
      <c r="E390" s="4">
        <f t="shared" si="5"/>
        <v>0</v>
      </c>
    </row>
    <row r="391" spans="1:5" ht="15">
      <c r="A391">
        <v>308</v>
      </c>
      <c r="B391" s="5">
        <v>-55.31061398288148</v>
      </c>
      <c r="C391" s="9">
        <v>383</v>
      </c>
      <c r="E391" s="4">
        <f t="shared" si="5"/>
        <v>0</v>
      </c>
    </row>
    <row r="392" spans="1:5" ht="15">
      <c r="A392">
        <v>66</v>
      </c>
      <c r="B392" s="5">
        <v>-55.45185924458565</v>
      </c>
      <c r="C392" s="9">
        <v>384</v>
      </c>
      <c r="E392" s="4">
        <f t="shared" si="5"/>
        <v>0</v>
      </c>
    </row>
    <row r="393" spans="1:5" ht="15">
      <c r="A393">
        <v>190</v>
      </c>
      <c r="B393" s="5">
        <v>-56.7442940187575</v>
      </c>
      <c r="C393" s="9">
        <v>385</v>
      </c>
      <c r="E393" s="4">
        <f t="shared" si="5"/>
        <v>0</v>
      </c>
    </row>
    <row r="394" spans="1:5" ht="15">
      <c r="A394">
        <v>400</v>
      </c>
      <c r="B394" s="5">
        <v>-57.23304499729238</v>
      </c>
      <c r="C394" s="9">
        <v>386</v>
      </c>
      <c r="E394" s="4">
        <f aca="true" t="shared" si="6" ref="E394:E457">IF($B394&gt;E$1,LN((1/E$2)*((1+(E$3*($B394-E$1)/E$2)))^(-1/E$3-1)),0)</f>
        <v>0</v>
      </c>
    </row>
    <row r="395" spans="1:5" ht="15">
      <c r="A395">
        <v>411</v>
      </c>
      <c r="B395" s="5">
        <v>-57.55649250894567</v>
      </c>
      <c r="C395" s="9">
        <v>387</v>
      </c>
      <c r="E395" s="4">
        <f t="shared" si="6"/>
        <v>0</v>
      </c>
    </row>
    <row r="396" spans="1:5" ht="15">
      <c r="A396">
        <v>152</v>
      </c>
      <c r="B396" s="5">
        <v>-58.28709368342243</v>
      </c>
      <c r="C396" s="9">
        <v>388</v>
      </c>
      <c r="E396" s="4">
        <f t="shared" si="6"/>
        <v>0</v>
      </c>
    </row>
    <row r="397" spans="1:5" ht="15">
      <c r="A397">
        <v>97</v>
      </c>
      <c r="B397" s="5">
        <v>-58.316073239147954</v>
      </c>
      <c r="C397" s="9">
        <v>389</v>
      </c>
      <c r="E397" s="4">
        <f t="shared" si="6"/>
        <v>0</v>
      </c>
    </row>
    <row r="398" spans="1:5" ht="15">
      <c r="A398">
        <v>267</v>
      </c>
      <c r="B398" s="5">
        <v>-58.67986775130885</v>
      </c>
      <c r="C398" s="9">
        <v>390</v>
      </c>
      <c r="E398" s="4">
        <f t="shared" si="6"/>
        <v>0</v>
      </c>
    </row>
    <row r="399" spans="1:5" ht="15">
      <c r="A399">
        <v>478</v>
      </c>
      <c r="B399" s="5">
        <v>-58.81863325047743</v>
      </c>
      <c r="C399" s="9">
        <v>391</v>
      </c>
      <c r="E399" s="4">
        <f t="shared" si="6"/>
        <v>0</v>
      </c>
    </row>
    <row r="400" spans="1:5" ht="15">
      <c r="A400">
        <v>482</v>
      </c>
      <c r="B400" s="5">
        <v>-59.90075612135115</v>
      </c>
      <c r="C400" s="9">
        <v>392</v>
      </c>
      <c r="E400" s="4">
        <f t="shared" si="6"/>
        <v>0</v>
      </c>
    </row>
    <row r="401" spans="1:5" ht="15">
      <c r="A401">
        <v>277</v>
      </c>
      <c r="B401" s="5">
        <v>-60.218488842054285</v>
      </c>
      <c r="C401" s="9">
        <v>393</v>
      </c>
      <c r="E401" s="4">
        <f t="shared" si="6"/>
        <v>0</v>
      </c>
    </row>
    <row r="402" spans="1:5" ht="15">
      <c r="A402">
        <v>44</v>
      </c>
      <c r="B402" s="5">
        <v>-61.08619822338733</v>
      </c>
      <c r="C402" s="9">
        <v>394</v>
      </c>
      <c r="E402" s="4">
        <f t="shared" si="6"/>
        <v>0</v>
      </c>
    </row>
    <row r="403" spans="1:5" ht="15">
      <c r="A403">
        <v>146</v>
      </c>
      <c r="B403" s="5">
        <v>-61.423773653392345</v>
      </c>
      <c r="C403" s="9">
        <v>395</v>
      </c>
      <c r="E403" s="4">
        <f t="shared" si="6"/>
        <v>0</v>
      </c>
    </row>
    <row r="404" spans="1:5" ht="15">
      <c r="A404">
        <v>446</v>
      </c>
      <c r="B404" s="5">
        <v>-61.75278235015867</v>
      </c>
      <c r="C404" s="9">
        <v>396</v>
      </c>
      <c r="E404" s="4">
        <f t="shared" si="6"/>
        <v>0</v>
      </c>
    </row>
    <row r="405" spans="1:5" ht="15">
      <c r="A405">
        <v>24</v>
      </c>
      <c r="B405" s="5">
        <v>-62.33000367745626</v>
      </c>
      <c r="C405" s="9">
        <v>397</v>
      </c>
      <c r="E405" s="4">
        <f t="shared" si="6"/>
        <v>0</v>
      </c>
    </row>
    <row r="406" spans="1:5" ht="15">
      <c r="A406">
        <v>101</v>
      </c>
      <c r="B406" s="5">
        <v>-64.50368621422967</v>
      </c>
      <c r="C406" s="9">
        <v>398</v>
      </c>
      <c r="E406" s="4">
        <f t="shared" si="6"/>
        <v>0</v>
      </c>
    </row>
    <row r="407" spans="1:5" ht="15">
      <c r="A407">
        <v>409</v>
      </c>
      <c r="B407" s="5">
        <v>-64.58511379314223</v>
      </c>
      <c r="C407" s="9">
        <v>399</v>
      </c>
      <c r="E407" s="4">
        <f t="shared" si="6"/>
        <v>0</v>
      </c>
    </row>
    <row r="408" spans="1:5" ht="15">
      <c r="A408">
        <v>250</v>
      </c>
      <c r="B408" s="5">
        <v>-65.28905376203147</v>
      </c>
      <c r="C408" s="9">
        <v>400</v>
      </c>
      <c r="E408" s="4">
        <f t="shared" si="6"/>
        <v>0</v>
      </c>
    </row>
    <row r="409" spans="1:5" ht="15">
      <c r="A409">
        <v>412</v>
      </c>
      <c r="B409" s="5">
        <v>-65.83218815067812</v>
      </c>
      <c r="C409" s="9">
        <v>401</v>
      </c>
      <c r="E409" s="4">
        <f t="shared" si="6"/>
        <v>0</v>
      </c>
    </row>
    <row r="410" spans="1:5" ht="15">
      <c r="A410">
        <v>51</v>
      </c>
      <c r="B410" s="5">
        <v>-66.74552246382882</v>
      </c>
      <c r="C410" s="9">
        <v>402</v>
      </c>
      <c r="E410" s="4">
        <f t="shared" si="6"/>
        <v>0</v>
      </c>
    </row>
    <row r="411" spans="1:5" ht="15">
      <c r="A411">
        <v>414</v>
      </c>
      <c r="B411" s="5">
        <v>-66.76258515847803</v>
      </c>
      <c r="C411" s="9">
        <v>403</v>
      </c>
      <c r="E411" s="4">
        <f t="shared" si="6"/>
        <v>0</v>
      </c>
    </row>
    <row r="412" spans="1:5" ht="15">
      <c r="A412">
        <v>285</v>
      </c>
      <c r="B412" s="5">
        <v>-66.825380293536</v>
      </c>
      <c r="C412" s="9">
        <v>404</v>
      </c>
      <c r="E412" s="4">
        <f t="shared" si="6"/>
        <v>0</v>
      </c>
    </row>
    <row r="413" spans="1:5" ht="15">
      <c r="A413">
        <v>426</v>
      </c>
      <c r="B413" s="5">
        <v>-67.02330360578344</v>
      </c>
      <c r="C413" s="9">
        <v>405</v>
      </c>
      <c r="E413" s="4">
        <f t="shared" si="6"/>
        <v>0</v>
      </c>
    </row>
    <row r="414" spans="1:5" ht="15">
      <c r="A414">
        <v>388</v>
      </c>
      <c r="B414" s="5">
        <v>-67.64935591826179</v>
      </c>
      <c r="C414" s="9">
        <v>406</v>
      </c>
      <c r="E414" s="4">
        <f t="shared" si="6"/>
        <v>0</v>
      </c>
    </row>
    <row r="415" spans="1:5" ht="15">
      <c r="A415">
        <v>172</v>
      </c>
      <c r="B415" s="5">
        <v>-67.85531323730356</v>
      </c>
      <c r="C415" s="9">
        <v>407</v>
      </c>
      <c r="E415" s="4">
        <f t="shared" si="6"/>
        <v>0</v>
      </c>
    </row>
    <row r="416" spans="1:5" ht="15">
      <c r="A416">
        <v>123</v>
      </c>
      <c r="B416" s="5">
        <v>-68.50696181730564</v>
      </c>
      <c r="C416" s="9">
        <v>408</v>
      </c>
      <c r="E416" s="4">
        <f t="shared" si="6"/>
        <v>0</v>
      </c>
    </row>
    <row r="417" spans="1:5" ht="15">
      <c r="A417">
        <v>289</v>
      </c>
      <c r="B417" s="5">
        <v>-68.99521435585666</v>
      </c>
      <c r="C417" s="9">
        <v>409</v>
      </c>
      <c r="E417" s="4">
        <f t="shared" si="6"/>
        <v>0</v>
      </c>
    </row>
    <row r="418" spans="1:5" ht="15">
      <c r="A418">
        <v>462</v>
      </c>
      <c r="B418" s="5">
        <v>-69.46709646824274</v>
      </c>
      <c r="C418" s="9">
        <v>410</v>
      </c>
      <c r="E418" s="4">
        <f t="shared" si="6"/>
        <v>0</v>
      </c>
    </row>
    <row r="419" spans="1:5" ht="15">
      <c r="A419">
        <v>6</v>
      </c>
      <c r="B419" s="5">
        <v>-69.84440538150557</v>
      </c>
      <c r="C419" s="9">
        <v>411</v>
      </c>
      <c r="E419" s="4">
        <f t="shared" si="6"/>
        <v>0</v>
      </c>
    </row>
    <row r="420" spans="1:5" ht="15">
      <c r="A420">
        <v>7</v>
      </c>
      <c r="B420" s="5">
        <v>-70.46308500359737</v>
      </c>
      <c r="C420" s="9">
        <v>412</v>
      </c>
      <c r="E420" s="4">
        <f t="shared" si="6"/>
        <v>0</v>
      </c>
    </row>
    <row r="421" spans="1:5" ht="15">
      <c r="A421">
        <v>87</v>
      </c>
      <c r="B421" s="5">
        <v>-71.91848404857774</v>
      </c>
      <c r="C421" s="9">
        <v>413</v>
      </c>
      <c r="E421" s="4">
        <f t="shared" si="6"/>
        <v>0</v>
      </c>
    </row>
    <row r="422" spans="1:5" ht="15">
      <c r="A422">
        <v>368</v>
      </c>
      <c r="B422" s="5">
        <v>-72.22292168664171</v>
      </c>
      <c r="C422" s="9">
        <v>414</v>
      </c>
      <c r="E422" s="4">
        <f t="shared" si="6"/>
        <v>0</v>
      </c>
    </row>
    <row r="423" spans="1:5" ht="15">
      <c r="A423">
        <v>232</v>
      </c>
      <c r="B423" s="5">
        <v>-72.39839496740024</v>
      </c>
      <c r="C423" s="9">
        <v>415</v>
      </c>
      <c r="E423" s="4">
        <f t="shared" si="6"/>
        <v>0</v>
      </c>
    </row>
    <row r="424" spans="1:5" ht="15">
      <c r="A424">
        <v>394</v>
      </c>
      <c r="B424" s="5">
        <v>-72.6698228348414</v>
      </c>
      <c r="C424" s="9">
        <v>416</v>
      </c>
      <c r="E424" s="4">
        <f t="shared" si="6"/>
        <v>0</v>
      </c>
    </row>
    <row r="425" spans="1:5" ht="15">
      <c r="A425">
        <v>301</v>
      </c>
      <c r="B425" s="5">
        <v>-72.78829127855715</v>
      </c>
      <c r="C425" s="9">
        <v>417</v>
      </c>
      <c r="E425" s="4">
        <f t="shared" si="6"/>
        <v>0</v>
      </c>
    </row>
    <row r="426" spans="1:5" ht="15">
      <c r="A426">
        <v>456</v>
      </c>
      <c r="B426" s="5">
        <v>-72.86045131981155</v>
      </c>
      <c r="C426" s="9">
        <v>418</v>
      </c>
      <c r="E426" s="4">
        <f t="shared" si="6"/>
        <v>0</v>
      </c>
    </row>
    <row r="427" spans="1:5" ht="15">
      <c r="A427">
        <v>432</v>
      </c>
      <c r="B427" s="5">
        <v>-75.38408737327336</v>
      </c>
      <c r="C427" s="9">
        <v>419</v>
      </c>
      <c r="E427" s="4">
        <f t="shared" si="6"/>
        <v>0</v>
      </c>
    </row>
    <row r="428" spans="1:5" ht="15">
      <c r="A428">
        <v>33</v>
      </c>
      <c r="B428" s="5">
        <v>-75.73137649562705</v>
      </c>
      <c r="C428" s="9">
        <v>420</v>
      </c>
      <c r="E428" s="4">
        <f t="shared" si="6"/>
        <v>0</v>
      </c>
    </row>
    <row r="429" spans="1:5" ht="15">
      <c r="A429">
        <v>40</v>
      </c>
      <c r="B429" s="5">
        <v>-76.23025563577175</v>
      </c>
      <c r="C429" s="9">
        <v>421</v>
      </c>
      <c r="E429" s="4">
        <f t="shared" si="6"/>
        <v>0</v>
      </c>
    </row>
    <row r="430" spans="1:5" ht="15">
      <c r="A430">
        <v>373</v>
      </c>
      <c r="B430" s="5">
        <v>-77.06543231862815</v>
      </c>
      <c r="C430" s="9">
        <v>422</v>
      </c>
      <c r="E430" s="4">
        <f t="shared" si="6"/>
        <v>0</v>
      </c>
    </row>
    <row r="431" spans="1:5" ht="15">
      <c r="A431">
        <v>421</v>
      </c>
      <c r="B431" s="5">
        <v>-77.34487708211054</v>
      </c>
      <c r="C431" s="9">
        <v>423</v>
      </c>
      <c r="E431" s="4">
        <f t="shared" si="6"/>
        <v>0</v>
      </c>
    </row>
    <row r="432" spans="1:5" ht="15">
      <c r="A432">
        <v>198</v>
      </c>
      <c r="B432" s="5">
        <v>-77.35319930882179</v>
      </c>
      <c r="C432" s="9">
        <v>424</v>
      </c>
      <c r="E432" s="4">
        <f t="shared" si="6"/>
        <v>0</v>
      </c>
    </row>
    <row r="433" spans="1:5" ht="15">
      <c r="A433">
        <v>362</v>
      </c>
      <c r="B433" s="5">
        <v>-78.47674280544197</v>
      </c>
      <c r="C433" s="9">
        <v>425</v>
      </c>
      <c r="E433" s="4">
        <f t="shared" si="6"/>
        <v>0</v>
      </c>
    </row>
    <row r="434" spans="1:5" ht="15">
      <c r="A434">
        <v>5</v>
      </c>
      <c r="B434" s="5">
        <v>-79.58776699397094</v>
      </c>
      <c r="C434" s="9">
        <v>426</v>
      </c>
      <c r="E434" s="4">
        <f t="shared" si="6"/>
        <v>0</v>
      </c>
    </row>
    <row r="435" spans="1:5" ht="15">
      <c r="A435">
        <v>222</v>
      </c>
      <c r="B435" s="5">
        <v>-79.82210108873915</v>
      </c>
      <c r="C435" s="9">
        <v>427</v>
      </c>
      <c r="E435" s="4">
        <f t="shared" si="6"/>
        <v>0</v>
      </c>
    </row>
    <row r="436" spans="1:5" ht="15">
      <c r="A436">
        <v>496</v>
      </c>
      <c r="B436" s="5">
        <v>-79.89903544131812</v>
      </c>
      <c r="C436" s="9">
        <v>428</v>
      </c>
      <c r="E436" s="4">
        <f t="shared" si="6"/>
        <v>0</v>
      </c>
    </row>
    <row r="437" spans="1:5" ht="15">
      <c r="A437">
        <v>115</v>
      </c>
      <c r="B437" s="5">
        <v>-80.00563338294342</v>
      </c>
      <c r="C437" s="9">
        <v>429</v>
      </c>
      <c r="E437" s="4">
        <f t="shared" si="6"/>
        <v>0</v>
      </c>
    </row>
    <row r="438" spans="1:5" ht="15">
      <c r="A438">
        <v>260</v>
      </c>
      <c r="B438" s="5">
        <v>-81.05290825804514</v>
      </c>
      <c r="C438" s="9">
        <v>430</v>
      </c>
      <c r="E438" s="4">
        <f t="shared" si="6"/>
        <v>0</v>
      </c>
    </row>
    <row r="439" spans="1:5" ht="15">
      <c r="A439">
        <v>310</v>
      </c>
      <c r="B439" s="5">
        <v>-81.25742345041726</v>
      </c>
      <c r="C439" s="9">
        <v>431</v>
      </c>
      <c r="E439" s="4">
        <f t="shared" si="6"/>
        <v>0</v>
      </c>
    </row>
    <row r="440" spans="1:5" ht="15">
      <c r="A440">
        <v>60</v>
      </c>
      <c r="B440" s="5">
        <v>-84.82893599896124</v>
      </c>
      <c r="C440" s="9">
        <v>432</v>
      </c>
      <c r="E440" s="4">
        <f t="shared" si="6"/>
        <v>0</v>
      </c>
    </row>
    <row r="441" spans="1:5" ht="15">
      <c r="A441">
        <v>315</v>
      </c>
      <c r="B441" s="5">
        <v>-84.83155482295479</v>
      </c>
      <c r="C441" s="9">
        <v>433</v>
      </c>
      <c r="E441" s="4">
        <f t="shared" si="6"/>
        <v>0</v>
      </c>
    </row>
    <row r="442" spans="1:5" ht="15">
      <c r="A442">
        <v>235</v>
      </c>
      <c r="B442" s="5">
        <v>-85.23251713492027</v>
      </c>
      <c r="C442" s="9">
        <v>434</v>
      </c>
      <c r="E442" s="4">
        <f t="shared" si="6"/>
        <v>0</v>
      </c>
    </row>
    <row r="443" spans="1:5" ht="15">
      <c r="A443">
        <v>291</v>
      </c>
      <c r="B443" s="5">
        <v>-86.07955436368866</v>
      </c>
      <c r="C443" s="9">
        <v>435</v>
      </c>
      <c r="E443" s="4">
        <f t="shared" si="6"/>
        <v>0</v>
      </c>
    </row>
    <row r="444" spans="1:5" ht="15">
      <c r="A444">
        <v>200</v>
      </c>
      <c r="B444" s="5">
        <v>-86.60717394042149</v>
      </c>
      <c r="C444" s="9">
        <v>436</v>
      </c>
      <c r="E444" s="4">
        <f t="shared" si="6"/>
        <v>0</v>
      </c>
    </row>
    <row r="445" spans="1:5" ht="15">
      <c r="A445">
        <v>244</v>
      </c>
      <c r="B445" s="5">
        <v>-86.843227897225</v>
      </c>
      <c r="C445" s="9">
        <v>437</v>
      </c>
      <c r="E445" s="4">
        <f t="shared" si="6"/>
        <v>0</v>
      </c>
    </row>
    <row r="446" spans="1:5" ht="15">
      <c r="A446">
        <v>243</v>
      </c>
      <c r="B446" s="5">
        <v>-88.065024022113</v>
      </c>
      <c r="C446" s="9">
        <v>438</v>
      </c>
      <c r="E446" s="4">
        <f t="shared" si="6"/>
        <v>0</v>
      </c>
    </row>
    <row r="447" spans="1:5" ht="15">
      <c r="A447">
        <v>493</v>
      </c>
      <c r="B447" s="5">
        <v>-89.57292980008242</v>
      </c>
      <c r="C447" s="9">
        <v>439</v>
      </c>
      <c r="E447" s="4">
        <f t="shared" si="6"/>
        <v>0</v>
      </c>
    </row>
    <row r="448" spans="1:5" ht="15">
      <c r="A448">
        <v>34</v>
      </c>
      <c r="B448" s="5">
        <v>-90.35699644573288</v>
      </c>
      <c r="C448" s="9">
        <v>440</v>
      </c>
      <c r="E448" s="4">
        <f t="shared" si="6"/>
        <v>0</v>
      </c>
    </row>
    <row r="449" spans="1:5" ht="15">
      <c r="A449">
        <v>268</v>
      </c>
      <c r="B449" s="5">
        <v>-90.66200212089097</v>
      </c>
      <c r="C449" s="9">
        <v>441</v>
      </c>
      <c r="E449" s="4">
        <f t="shared" si="6"/>
        <v>0</v>
      </c>
    </row>
    <row r="450" spans="1:5" ht="15">
      <c r="A450">
        <v>270</v>
      </c>
      <c r="B450" s="5">
        <v>-90.77751089189951</v>
      </c>
      <c r="C450" s="9">
        <v>442</v>
      </c>
      <c r="E450" s="4">
        <f t="shared" si="6"/>
        <v>0</v>
      </c>
    </row>
    <row r="451" spans="1:5" ht="15">
      <c r="A451">
        <v>402</v>
      </c>
      <c r="B451" s="5">
        <v>-91.05719856015821</v>
      </c>
      <c r="C451" s="9">
        <v>443</v>
      </c>
      <c r="E451" s="4">
        <f t="shared" si="6"/>
        <v>0</v>
      </c>
    </row>
    <row r="452" spans="1:5" ht="15">
      <c r="A452">
        <v>307</v>
      </c>
      <c r="B452" s="5">
        <v>-91.21664310384222</v>
      </c>
      <c r="C452" s="9">
        <v>444</v>
      </c>
      <c r="E452" s="4">
        <f t="shared" si="6"/>
        <v>0</v>
      </c>
    </row>
    <row r="453" spans="1:5" ht="15">
      <c r="A453">
        <v>311</v>
      </c>
      <c r="B453" s="5">
        <v>-91.89729938277014</v>
      </c>
      <c r="C453" s="9">
        <v>445</v>
      </c>
      <c r="E453" s="4">
        <f t="shared" si="6"/>
        <v>0</v>
      </c>
    </row>
    <row r="454" spans="1:5" ht="15">
      <c r="A454">
        <v>109</v>
      </c>
      <c r="B454" s="5">
        <v>-92.73731616753867</v>
      </c>
      <c r="C454" s="9">
        <v>446</v>
      </c>
      <c r="E454" s="4">
        <f t="shared" si="6"/>
        <v>0</v>
      </c>
    </row>
    <row r="455" spans="1:5" ht="15">
      <c r="A455">
        <v>199</v>
      </c>
      <c r="B455" s="5">
        <v>-93.86303624946777</v>
      </c>
      <c r="C455" s="9">
        <v>447</v>
      </c>
      <c r="E455" s="4">
        <f t="shared" si="6"/>
        <v>0</v>
      </c>
    </row>
    <row r="456" spans="1:5" ht="15">
      <c r="A456">
        <v>471</v>
      </c>
      <c r="B456" s="5">
        <v>-95.3712339497124</v>
      </c>
      <c r="C456" s="9">
        <v>448</v>
      </c>
      <c r="E456" s="4">
        <f t="shared" si="6"/>
        <v>0</v>
      </c>
    </row>
    <row r="457" spans="1:5" ht="15">
      <c r="A457">
        <v>457</v>
      </c>
      <c r="B457" s="5">
        <v>-96.03687946428545</v>
      </c>
      <c r="C457" s="9">
        <v>449</v>
      </c>
      <c r="E457" s="4">
        <f t="shared" si="6"/>
        <v>0</v>
      </c>
    </row>
    <row r="458" spans="1:5" ht="15">
      <c r="A458">
        <v>458</v>
      </c>
      <c r="B458" s="5">
        <v>-96.52788922033142</v>
      </c>
      <c r="C458" s="9">
        <v>450</v>
      </c>
      <c r="E458" s="4">
        <f aca="true" t="shared" si="7" ref="E458:E508">IF($B458&gt;E$1,LN((1/E$2)*((1+(E$3*($B458-E$1)/E$2)))^(-1/E$3-1)),0)</f>
        <v>0</v>
      </c>
    </row>
    <row r="459" spans="1:5" ht="15">
      <c r="A459">
        <v>173</v>
      </c>
      <c r="B459" s="5">
        <v>-97.39310828385351</v>
      </c>
      <c r="C459" s="9">
        <v>451</v>
      </c>
      <c r="E459" s="4">
        <f t="shared" si="7"/>
        <v>0</v>
      </c>
    </row>
    <row r="460" spans="1:5" ht="15">
      <c r="A460">
        <v>166</v>
      </c>
      <c r="B460" s="5">
        <v>-97.54140783561343</v>
      </c>
      <c r="C460" s="9">
        <v>452</v>
      </c>
      <c r="E460" s="4">
        <f t="shared" si="7"/>
        <v>0</v>
      </c>
    </row>
    <row r="461" spans="1:5" ht="15">
      <c r="A461">
        <v>468</v>
      </c>
      <c r="B461" s="5">
        <v>-98.0769891317268</v>
      </c>
      <c r="C461" s="9">
        <v>453</v>
      </c>
      <c r="E461" s="4">
        <f t="shared" si="7"/>
        <v>0</v>
      </c>
    </row>
    <row r="462" spans="1:5" ht="15">
      <c r="A462">
        <v>76</v>
      </c>
      <c r="B462" s="5">
        <v>-100.88839715823633</v>
      </c>
      <c r="C462" s="9">
        <v>454</v>
      </c>
      <c r="E462" s="4">
        <f t="shared" si="7"/>
        <v>0</v>
      </c>
    </row>
    <row r="463" spans="1:5" ht="15">
      <c r="A463">
        <v>300</v>
      </c>
      <c r="B463" s="5">
        <v>-101.34350201966663</v>
      </c>
      <c r="C463" s="9">
        <v>455</v>
      </c>
      <c r="E463" s="4">
        <f t="shared" si="7"/>
        <v>0</v>
      </c>
    </row>
    <row r="464" spans="1:5" ht="15">
      <c r="A464">
        <v>454</v>
      </c>
      <c r="B464" s="5">
        <v>-102.23173476624106</v>
      </c>
      <c r="C464" s="9">
        <v>456</v>
      </c>
      <c r="E464" s="4">
        <f t="shared" si="7"/>
        <v>0</v>
      </c>
    </row>
    <row r="465" spans="1:5" ht="15">
      <c r="A465">
        <v>162</v>
      </c>
      <c r="B465" s="5">
        <v>-102.32625439654294</v>
      </c>
      <c r="C465" s="9">
        <v>457</v>
      </c>
      <c r="E465" s="4">
        <f t="shared" si="7"/>
        <v>0</v>
      </c>
    </row>
    <row r="466" spans="1:5" ht="15">
      <c r="A466">
        <v>155</v>
      </c>
      <c r="B466" s="5">
        <v>-102.6686476380055</v>
      </c>
      <c r="C466" s="9">
        <v>458</v>
      </c>
      <c r="E466" s="4">
        <f t="shared" si="7"/>
        <v>0</v>
      </c>
    </row>
    <row r="467" spans="1:5" ht="15">
      <c r="A467">
        <v>305</v>
      </c>
      <c r="B467" s="5">
        <v>-103.87171966827736</v>
      </c>
      <c r="C467" s="9">
        <v>459</v>
      </c>
      <c r="E467" s="4">
        <f t="shared" si="7"/>
        <v>0</v>
      </c>
    </row>
    <row r="468" spans="1:5" ht="15">
      <c r="A468">
        <v>138</v>
      </c>
      <c r="B468" s="5">
        <v>-108.62400186278501</v>
      </c>
      <c r="C468" s="9">
        <v>460</v>
      </c>
      <c r="E468" s="4">
        <f t="shared" si="7"/>
        <v>0</v>
      </c>
    </row>
    <row r="469" spans="1:5" ht="15">
      <c r="A469">
        <v>288</v>
      </c>
      <c r="B469" s="5">
        <v>-111.40909547130832</v>
      </c>
      <c r="C469" s="9">
        <v>461</v>
      </c>
      <c r="E469" s="4">
        <f t="shared" si="7"/>
        <v>0</v>
      </c>
    </row>
    <row r="470" spans="1:5" ht="15">
      <c r="A470">
        <v>385</v>
      </c>
      <c r="B470" s="5">
        <v>-111.74742098427305</v>
      </c>
      <c r="C470" s="9">
        <v>462</v>
      </c>
      <c r="E470" s="4">
        <f t="shared" si="7"/>
        <v>0</v>
      </c>
    </row>
    <row r="471" spans="1:5" ht="15">
      <c r="A471">
        <v>145</v>
      </c>
      <c r="B471" s="5">
        <v>-112.97669637037325</v>
      </c>
      <c r="C471" s="9">
        <v>463</v>
      </c>
      <c r="E471" s="4">
        <f t="shared" si="7"/>
        <v>0</v>
      </c>
    </row>
    <row r="472" spans="1:5" ht="15">
      <c r="A472">
        <v>94</v>
      </c>
      <c r="B472" s="5">
        <v>-113.56820159950621</v>
      </c>
      <c r="C472" s="9">
        <v>464</v>
      </c>
      <c r="E472" s="4">
        <f t="shared" si="7"/>
        <v>0</v>
      </c>
    </row>
    <row r="473" spans="1:5" ht="15">
      <c r="A473">
        <v>347</v>
      </c>
      <c r="B473" s="5">
        <v>-113.78865727838456</v>
      </c>
      <c r="C473" s="9">
        <v>465</v>
      </c>
      <c r="E473" s="4">
        <f t="shared" si="7"/>
        <v>0</v>
      </c>
    </row>
    <row r="474" spans="1:5" ht="15">
      <c r="A474">
        <v>143</v>
      </c>
      <c r="B474" s="5">
        <v>-114.5911078879708</v>
      </c>
      <c r="C474" s="9">
        <v>466</v>
      </c>
      <c r="E474" s="4">
        <f t="shared" si="7"/>
        <v>0</v>
      </c>
    </row>
    <row r="475" spans="1:5" ht="15">
      <c r="A475">
        <v>239</v>
      </c>
      <c r="B475" s="5">
        <v>-115.3008302786202</v>
      </c>
      <c r="C475" s="9">
        <v>467</v>
      </c>
      <c r="E475" s="4">
        <f t="shared" si="7"/>
        <v>0</v>
      </c>
    </row>
    <row r="476" spans="1:5" ht="15">
      <c r="A476">
        <v>246</v>
      </c>
      <c r="B476" s="5">
        <v>-116.81456894481562</v>
      </c>
      <c r="C476" s="9">
        <v>468</v>
      </c>
      <c r="E476" s="4">
        <f t="shared" si="7"/>
        <v>0</v>
      </c>
    </row>
    <row r="477" spans="1:5" ht="15">
      <c r="A477">
        <v>236</v>
      </c>
      <c r="B477" s="5">
        <v>-121.591295380882</v>
      </c>
      <c r="C477" s="9">
        <v>469</v>
      </c>
      <c r="E477" s="4">
        <f t="shared" si="7"/>
        <v>0</v>
      </c>
    </row>
    <row r="478" spans="1:5" ht="15">
      <c r="A478">
        <v>346</v>
      </c>
      <c r="B478" s="5">
        <v>-124.86487297183157</v>
      </c>
      <c r="C478" s="9">
        <v>470</v>
      </c>
      <c r="E478" s="4">
        <f t="shared" si="7"/>
        <v>0</v>
      </c>
    </row>
    <row r="479" spans="1:5" ht="15">
      <c r="A479">
        <v>136</v>
      </c>
      <c r="B479" s="5">
        <v>-125.66816239079526</v>
      </c>
      <c r="C479" s="9">
        <v>471</v>
      </c>
      <c r="E479" s="4">
        <f t="shared" si="7"/>
        <v>0</v>
      </c>
    </row>
    <row r="480" spans="1:5" ht="15">
      <c r="A480">
        <v>470</v>
      </c>
      <c r="B480" s="5">
        <v>-126.73134778579697</v>
      </c>
      <c r="C480" s="9">
        <v>472</v>
      </c>
      <c r="E480" s="4">
        <f t="shared" si="7"/>
        <v>0</v>
      </c>
    </row>
    <row r="481" spans="1:5" ht="15">
      <c r="A481">
        <v>218</v>
      </c>
      <c r="B481" s="5">
        <v>-130.83089727733022</v>
      </c>
      <c r="C481" s="9">
        <v>473</v>
      </c>
      <c r="E481" s="4">
        <f t="shared" si="7"/>
        <v>0</v>
      </c>
    </row>
    <row r="482" spans="1:5" ht="15">
      <c r="A482">
        <v>357</v>
      </c>
      <c r="B482" s="5">
        <v>-133.15028567416812</v>
      </c>
      <c r="C482" s="9">
        <v>474</v>
      </c>
      <c r="E482" s="4">
        <f t="shared" si="7"/>
        <v>0</v>
      </c>
    </row>
    <row r="483" spans="1:5" ht="15">
      <c r="A483">
        <v>483</v>
      </c>
      <c r="B483" s="5">
        <v>-136.24082859750706</v>
      </c>
      <c r="C483" s="9">
        <v>475</v>
      </c>
      <c r="E483" s="4">
        <f t="shared" si="7"/>
        <v>0</v>
      </c>
    </row>
    <row r="484" spans="1:5" ht="15">
      <c r="A484">
        <v>500</v>
      </c>
      <c r="B484" s="5">
        <v>-141.82575695800915</v>
      </c>
      <c r="C484" s="9">
        <v>476</v>
      </c>
      <c r="E484" s="4">
        <f t="shared" si="7"/>
        <v>0</v>
      </c>
    </row>
    <row r="485" spans="1:5" ht="15">
      <c r="A485">
        <v>397</v>
      </c>
      <c r="B485" s="5">
        <v>-142.85406700596104</v>
      </c>
      <c r="C485" s="9">
        <v>477</v>
      </c>
      <c r="E485" s="4">
        <f t="shared" si="7"/>
        <v>0</v>
      </c>
    </row>
    <row r="486" spans="1:5" ht="15">
      <c r="A486">
        <v>252</v>
      </c>
      <c r="B486" s="5">
        <v>-144.01177004605051</v>
      </c>
      <c r="C486" s="9">
        <v>478</v>
      </c>
      <c r="E486" s="4">
        <f t="shared" si="7"/>
        <v>0</v>
      </c>
    </row>
    <row r="487" spans="1:5" ht="15">
      <c r="A487">
        <v>326</v>
      </c>
      <c r="B487" s="5">
        <v>-150.3094949010956</v>
      </c>
      <c r="C487" s="9">
        <v>479</v>
      </c>
      <c r="E487" s="4">
        <f t="shared" si="7"/>
        <v>0</v>
      </c>
    </row>
    <row r="488" spans="1:5" ht="15">
      <c r="A488">
        <v>147</v>
      </c>
      <c r="B488" s="5">
        <v>-150.55948229934984</v>
      </c>
      <c r="C488" s="9">
        <v>480</v>
      </c>
      <c r="E488" s="4">
        <f t="shared" si="7"/>
        <v>0</v>
      </c>
    </row>
    <row r="489" spans="1:5" ht="15">
      <c r="A489">
        <v>480</v>
      </c>
      <c r="B489" s="5">
        <v>-153.6271962916726</v>
      </c>
      <c r="C489" s="9">
        <v>481</v>
      </c>
      <c r="E489" s="4">
        <f t="shared" si="7"/>
        <v>0</v>
      </c>
    </row>
    <row r="490" spans="1:5" ht="15">
      <c r="A490">
        <v>353</v>
      </c>
      <c r="B490" s="5">
        <v>-156.71261000021514</v>
      </c>
      <c r="C490" s="9">
        <v>482</v>
      </c>
      <c r="E490" s="4">
        <f t="shared" si="7"/>
        <v>0</v>
      </c>
    </row>
    <row r="491" spans="1:5" ht="15">
      <c r="A491">
        <v>258</v>
      </c>
      <c r="B491" s="5">
        <v>-158.179491226123</v>
      </c>
      <c r="C491" s="9">
        <v>483</v>
      </c>
      <c r="E491" s="4">
        <f t="shared" si="7"/>
        <v>0</v>
      </c>
    </row>
    <row r="492" spans="1:5" ht="15">
      <c r="A492">
        <v>344</v>
      </c>
      <c r="B492" s="5">
        <v>-160.00139076630512</v>
      </c>
      <c r="C492" s="9">
        <v>484</v>
      </c>
      <c r="E492" s="4">
        <f t="shared" si="7"/>
        <v>0</v>
      </c>
    </row>
    <row r="493" spans="1:5" ht="15">
      <c r="A493">
        <v>463</v>
      </c>
      <c r="B493" s="5">
        <v>-172.76244664767728</v>
      </c>
      <c r="C493" s="9">
        <v>485</v>
      </c>
      <c r="E493" s="4">
        <f t="shared" si="7"/>
        <v>0</v>
      </c>
    </row>
    <row r="494" spans="1:5" ht="15">
      <c r="A494">
        <v>314</v>
      </c>
      <c r="B494" s="5">
        <v>-180.8793454428378</v>
      </c>
      <c r="C494" s="9">
        <v>486</v>
      </c>
      <c r="E494" s="4">
        <f t="shared" si="7"/>
        <v>0</v>
      </c>
    </row>
    <row r="495" spans="1:5" ht="15">
      <c r="A495">
        <v>405</v>
      </c>
      <c r="B495" s="5">
        <v>-180.88038429961853</v>
      </c>
      <c r="C495" s="9">
        <v>487</v>
      </c>
      <c r="E495" s="4">
        <f t="shared" si="7"/>
        <v>0</v>
      </c>
    </row>
    <row r="496" spans="1:5" ht="15">
      <c r="A496">
        <v>395</v>
      </c>
      <c r="B496" s="5">
        <v>-193.35290661931322</v>
      </c>
      <c r="C496" s="9">
        <v>488</v>
      </c>
      <c r="E496" s="4">
        <f t="shared" si="7"/>
        <v>0</v>
      </c>
    </row>
    <row r="497" spans="1:5" ht="15">
      <c r="A497">
        <v>309</v>
      </c>
      <c r="B497" s="5">
        <v>-197.33333239560488</v>
      </c>
      <c r="C497" s="9">
        <v>489</v>
      </c>
      <c r="E497" s="4">
        <f t="shared" si="7"/>
        <v>0</v>
      </c>
    </row>
    <row r="498" spans="1:5" ht="15">
      <c r="A498">
        <v>361</v>
      </c>
      <c r="B498" s="5">
        <v>-198.65510997935053</v>
      </c>
      <c r="C498" s="9">
        <v>490</v>
      </c>
      <c r="E498" s="4">
        <f t="shared" si="7"/>
        <v>0</v>
      </c>
    </row>
    <row r="499" spans="1:5" ht="15">
      <c r="A499">
        <v>455</v>
      </c>
      <c r="B499" s="5">
        <v>-200.38183869219029</v>
      </c>
      <c r="C499" s="9">
        <v>491</v>
      </c>
      <c r="E499" s="4">
        <f t="shared" si="7"/>
        <v>0</v>
      </c>
    </row>
    <row r="500" spans="1:5" ht="15">
      <c r="A500">
        <v>372</v>
      </c>
      <c r="B500" s="5">
        <v>-208.0535101877722</v>
      </c>
      <c r="C500" s="9">
        <v>492</v>
      </c>
      <c r="E500" s="4">
        <f t="shared" si="7"/>
        <v>0</v>
      </c>
    </row>
    <row r="501" spans="1:5" ht="15">
      <c r="A501">
        <v>263</v>
      </c>
      <c r="B501" s="5">
        <v>-212.61973025396946</v>
      </c>
      <c r="C501" s="9">
        <v>493</v>
      </c>
      <c r="E501" s="4">
        <f t="shared" si="7"/>
        <v>0</v>
      </c>
    </row>
    <row r="502" spans="1:5" ht="15">
      <c r="A502">
        <v>467</v>
      </c>
      <c r="B502" s="5">
        <v>-215.11607965532858</v>
      </c>
      <c r="C502" s="9">
        <v>494</v>
      </c>
      <c r="E502" s="4">
        <f t="shared" si="7"/>
        <v>0</v>
      </c>
    </row>
    <row r="503" spans="1:5" ht="15">
      <c r="A503">
        <v>384</v>
      </c>
      <c r="B503" s="5">
        <v>-261.53613393730484</v>
      </c>
      <c r="C503" s="9">
        <v>495</v>
      </c>
      <c r="E503" s="4">
        <f t="shared" si="7"/>
        <v>0</v>
      </c>
    </row>
    <row r="504" spans="1:5" ht="15">
      <c r="A504">
        <v>341</v>
      </c>
      <c r="B504" s="5">
        <v>-279.06480057197587</v>
      </c>
      <c r="C504" s="9">
        <v>496</v>
      </c>
      <c r="E504" s="4">
        <f t="shared" si="7"/>
        <v>0</v>
      </c>
    </row>
    <row r="505" spans="1:5" ht="15">
      <c r="A505">
        <v>377</v>
      </c>
      <c r="B505" s="5">
        <v>-310.6863216948841</v>
      </c>
      <c r="C505" s="9">
        <v>497</v>
      </c>
      <c r="E505" s="4">
        <f t="shared" si="7"/>
        <v>0</v>
      </c>
    </row>
    <row r="506" spans="1:5" ht="15">
      <c r="A506">
        <v>489</v>
      </c>
      <c r="B506" s="5">
        <v>-322.70337671261586</v>
      </c>
      <c r="C506" s="9">
        <v>498</v>
      </c>
      <c r="E506" s="4">
        <f t="shared" si="7"/>
        <v>0</v>
      </c>
    </row>
    <row r="507" spans="1:5" ht="15">
      <c r="A507">
        <v>379</v>
      </c>
      <c r="B507" s="5">
        <v>-329.6962020091669</v>
      </c>
      <c r="C507" s="9">
        <v>499</v>
      </c>
      <c r="E507" s="4">
        <f t="shared" si="7"/>
        <v>0</v>
      </c>
    </row>
    <row r="508" spans="1:5" ht="15">
      <c r="A508">
        <v>497</v>
      </c>
      <c r="B508" s="5">
        <v>-566.847972983709</v>
      </c>
      <c r="C508" s="9">
        <v>500</v>
      </c>
      <c r="E508" s="4">
        <f t="shared" si="7"/>
        <v>0</v>
      </c>
    </row>
  </sheetData>
  <sheetProtection/>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2008-12-21T22:40:24Z</dcterms:created>
  <dcterms:modified xsi:type="dcterms:W3CDTF">2010-02-16T18:51:27Z</dcterms:modified>
  <cp:category/>
  <cp:version/>
  <cp:contentType/>
  <cp:contentStatus/>
</cp:coreProperties>
</file>