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445" activeTab="0"/>
  </bookViews>
  <sheets>
    <sheet name="Sheet1" sheetId="1" r:id="rId1"/>
    <sheet name="Sheet2" sheetId="2" r:id="rId2"/>
    <sheet name="Sheet3" sheetId="3" r:id="rId3"/>
  </sheets>
  <definedNames>
    <definedName name="solver_adj" localSheetId="0" hidden="1">'Sheet1'!$E$15:$E$19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hs1" localSheetId="0" hidden="1">'Sheet1'!$F$19</definedName>
    <definedName name="solver_lin" localSheetId="0" hidden="1">2</definedName>
    <definedName name="solver_neg" localSheetId="0" hidden="1">2</definedName>
    <definedName name="solver_num" localSheetId="0" hidden="1">1</definedName>
    <definedName name="solver_nwt" localSheetId="0" hidden="1">1</definedName>
    <definedName name="solver_opt" localSheetId="0" hidden="1">'Sheet1'!$D$25</definedName>
    <definedName name="solver_pre" localSheetId="0" hidden="1">0.000001</definedName>
    <definedName name="solver_rel1" localSheetId="0" hidden="1">2</definedName>
    <definedName name="solver_rhs1" localSheetId="0" hidden="1">0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2</definedName>
    <definedName name="solver_val" localSheetId="0" hidden="1">0</definedName>
  </definedNames>
  <calcPr fullCalcOnLoad="1"/>
</workbook>
</file>

<file path=xl/sharedStrings.xml><?xml version="1.0" encoding="utf-8"?>
<sst xmlns="http://schemas.openxmlformats.org/spreadsheetml/2006/main" count="20" uniqueCount="20">
  <si>
    <t>a</t>
  </si>
  <si>
    <t>b</t>
  </si>
  <si>
    <t>c</t>
  </si>
  <si>
    <t>SD</t>
  </si>
  <si>
    <t>Day</t>
  </si>
  <si>
    <t>Total</t>
  </si>
  <si>
    <t>Bid-Offer</t>
  </si>
  <si>
    <t>Spread Cost</t>
  </si>
  <si>
    <t>Conf. Level</t>
  </si>
  <si>
    <t>VaR adjusted for bid-offer spread</t>
  </si>
  <si>
    <t xml:space="preserve">$ position </t>
  </si>
  <si>
    <t>end of day</t>
  </si>
  <si>
    <t>Position</t>
  </si>
  <si>
    <t>Price</t>
  </si>
  <si>
    <t>Variance</t>
  </si>
  <si>
    <t>$ amount</t>
  </si>
  <si>
    <t>traded</t>
  </si>
  <si>
    <t>q_i</t>
  </si>
  <si>
    <t>x_i</t>
  </si>
  <si>
    <t>Initial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</si>
</sst>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0.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4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166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152400</xdr:colOff>
      <xdr:row>2</xdr:row>
      <xdr:rowOff>95250</xdr:rowOff>
    </xdr:from>
    <xdr:to>
      <xdr:col>11</xdr:col>
      <xdr:colOff>57150</xdr:colOff>
      <xdr:row>6</xdr:row>
      <xdr:rowOff>0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4533900" y="476250"/>
          <a:ext cx="2476500" cy="6667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Solver searches for  the values od E15:E19 that minimize D25 subject to the constraint that F19=0.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3:Q25"/>
  <sheetViews>
    <sheetView tabSelected="1" zoomScalePageLayoutView="0" workbookViewId="0" topLeftCell="A1">
      <selection activeCell="I10" sqref="I10"/>
    </sheetView>
  </sheetViews>
  <sheetFormatPr defaultColWidth="9.140625" defaultRowHeight="15"/>
  <cols>
    <col min="4" max="4" width="10.8515625" style="0" customWidth="1"/>
    <col min="6" max="6" width="9.140625" style="1" customWidth="1"/>
    <col min="8" max="8" width="11.140625" style="2" customWidth="1"/>
  </cols>
  <sheetData>
    <row r="3" ht="15">
      <c r="D3" s="1" t="s">
        <v>19</v>
      </c>
    </row>
    <row r="4" spans="4:5" ht="15">
      <c r="D4" s="1" t="s">
        <v>12</v>
      </c>
      <c r="E4">
        <v>100</v>
      </c>
    </row>
    <row r="6" spans="4:7" ht="15">
      <c r="D6" s="1" t="s">
        <v>0</v>
      </c>
      <c r="E6" s="1">
        <v>0.1</v>
      </c>
      <c r="G6" s="1"/>
    </row>
    <row r="7" spans="4:7" ht="15">
      <c r="D7" s="1" t="s">
        <v>1</v>
      </c>
      <c r="E7" s="1">
        <v>0.05</v>
      </c>
      <c r="G7" s="1"/>
    </row>
    <row r="8" spans="4:7" ht="15">
      <c r="D8" s="1" t="s">
        <v>2</v>
      </c>
      <c r="E8" s="1">
        <v>0.03</v>
      </c>
      <c r="G8" s="1"/>
    </row>
    <row r="9" spans="4:7" ht="15">
      <c r="D9" s="1" t="s">
        <v>3</v>
      </c>
      <c r="E9" s="1">
        <v>0.1</v>
      </c>
      <c r="G9" s="1"/>
    </row>
    <row r="10" spans="4:5" ht="15">
      <c r="D10" s="1" t="s">
        <v>8</v>
      </c>
      <c r="E10">
        <v>0.95</v>
      </c>
    </row>
    <row r="11" spans="8:17" s="1" customFormat="1" ht="15">
      <c r="H11" s="2"/>
      <c r="O11"/>
      <c r="P11"/>
      <c r="Q11"/>
    </row>
    <row r="12" spans="5:17" s="1" customFormat="1" ht="15">
      <c r="E12" s="2" t="s">
        <v>17</v>
      </c>
      <c r="F12" s="2" t="s">
        <v>18</v>
      </c>
      <c r="H12" s="2"/>
      <c r="O12"/>
      <c r="P12"/>
      <c r="Q12"/>
    </row>
    <row r="13" spans="4:10" ht="15">
      <c r="D13" s="1"/>
      <c r="E13" s="1" t="s">
        <v>15</v>
      </c>
      <c r="F13" s="1" t="s">
        <v>10</v>
      </c>
      <c r="G13" s="1"/>
      <c r="H13" s="2" t="s">
        <v>13</v>
      </c>
      <c r="J13" s="1" t="s">
        <v>6</v>
      </c>
    </row>
    <row r="14" spans="4:10" ht="15">
      <c r="D14" s="2" t="s">
        <v>4</v>
      </c>
      <c r="E14" s="2" t="s">
        <v>16</v>
      </c>
      <c r="F14" s="2" t="s">
        <v>11</v>
      </c>
      <c r="G14" s="1"/>
      <c r="H14" s="2" t="s">
        <v>14</v>
      </c>
      <c r="J14" s="2" t="s">
        <v>7</v>
      </c>
    </row>
    <row r="15" spans="4:10" ht="15">
      <c r="D15" s="2">
        <v>1</v>
      </c>
      <c r="E15" s="3">
        <v>48.89360188851039</v>
      </c>
      <c r="F15" s="3">
        <f>$E$4-E15</f>
        <v>51.10639811148961</v>
      </c>
      <c r="G15" s="1"/>
      <c r="H15" s="2">
        <f>F15*F15*$E$9*$E$9</f>
        <v>26.118639279300687</v>
      </c>
      <c r="J15">
        <f>E15*($E$6+$E$7*EXP($E$8*E15))/2</f>
        <v>7.74398228501035</v>
      </c>
    </row>
    <row r="16" spans="4:10" ht="15">
      <c r="D16" s="2">
        <v>2</v>
      </c>
      <c r="E16" s="3">
        <v>29.96907658441219</v>
      </c>
      <c r="F16" s="3">
        <f>F15-E16</f>
        <v>21.13732152707742</v>
      </c>
      <c r="G16" s="1"/>
      <c r="H16" s="2">
        <f>F16*F16*$E$9*$E$9</f>
        <v>4.467863613390506</v>
      </c>
      <c r="J16" s="1">
        <f>E16*($E$6+$E$7*EXP($E$8*E16))/2</f>
        <v>3.3395459012040134</v>
      </c>
    </row>
    <row r="17" spans="4:10" ht="15">
      <c r="D17" s="2">
        <v>3</v>
      </c>
      <c r="E17" s="3">
        <v>14.111462622567256</v>
      </c>
      <c r="F17" s="3">
        <f>F16-E17</f>
        <v>7.025858904510166</v>
      </c>
      <c r="G17" s="1"/>
      <c r="H17" s="2">
        <f>F17*F17*$E$9*$E$9</f>
        <v>0.4936269334608479</v>
      </c>
      <c r="J17" s="1">
        <f>E17*($E$6+$E$7*EXP($E$8*E17))/2</f>
        <v>1.244299147158762</v>
      </c>
    </row>
    <row r="18" spans="4:10" ht="15">
      <c r="D18" s="2">
        <v>4</v>
      </c>
      <c r="E18" s="3">
        <v>5.116308088630136</v>
      </c>
      <c r="F18" s="3">
        <f>F17-E18</f>
        <v>1.9095508158800296</v>
      </c>
      <c r="G18" s="1"/>
      <c r="H18" s="2">
        <f>F18*F18*$E$9*$E$9</f>
        <v>0.03646384318428087</v>
      </c>
      <c r="J18" s="1">
        <f>E18*($E$6+$E$7*EXP($E$8*E18))/2</f>
        <v>0.4049423862593113</v>
      </c>
    </row>
    <row r="19" spans="4:10" ht="15">
      <c r="D19" s="2">
        <v>5</v>
      </c>
      <c r="E19" s="3">
        <v>1.9095508158800185</v>
      </c>
      <c r="F19" s="3">
        <f>F18-E19</f>
        <v>1.1102230246251565E-14</v>
      </c>
      <c r="G19" s="1"/>
      <c r="H19" s="2">
        <f>F19*F19*$E$9*$E$9</f>
        <v>1.232595164407831E-30</v>
      </c>
      <c r="J19" s="1">
        <f>E19*($E$6+$E$7*EXP($E$8*E19))/2</f>
        <v>0.1460309501701488</v>
      </c>
    </row>
    <row r="20" spans="4:17" s="1" customFormat="1" ht="15">
      <c r="D20" s="2"/>
      <c r="E20" s="2"/>
      <c r="F20" s="2"/>
      <c r="H20" s="2"/>
      <c r="M20"/>
      <c r="N20"/>
      <c r="O20"/>
      <c r="P20"/>
      <c r="Q20"/>
    </row>
    <row r="21" spans="4:10" ht="15">
      <c r="D21" s="2" t="s">
        <v>5</v>
      </c>
      <c r="E21" s="3">
        <f>SUM(E15:E19)</f>
        <v>100</v>
      </c>
      <c r="F21" s="2"/>
      <c r="G21" s="2"/>
      <c r="H21" s="2">
        <f>SUM(H15:H19)</f>
        <v>31.11659366933632</v>
      </c>
      <c r="J21">
        <f>SUM(J15:J19)</f>
        <v>12.878800669802585</v>
      </c>
    </row>
    <row r="24" ht="15">
      <c r="D24" s="1" t="s">
        <v>9</v>
      </c>
    </row>
    <row r="25" ht="15">
      <c r="D25">
        <f>NORMSINV($E$10)*SQRT(H21)+J21</f>
        <v>22.054164222045056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Joseph L. Rotman School of Management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2008-09-03T16:07:10Z</dcterms:created>
  <dcterms:modified xsi:type="dcterms:W3CDTF">2012-03-09T00:14:24Z</dcterms:modified>
  <cp:category/>
  <cp:version/>
  <cp:contentType/>
  <cp:contentStatus/>
</cp:coreProperties>
</file>