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15" windowHeight="609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'Sheet1'!$E$3,'Sheet1'!$E$4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'Sheet1'!$E$18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<sst xmlns="http://schemas.openxmlformats.org/spreadsheetml/2006/main" count="18" uniqueCount="18">
  <si>
    <r>
      <t>Trial Value for V</t>
    </r>
    <r>
      <rPr>
        <vertAlign val="subscript"/>
        <sz val="11"/>
        <color indexed="8"/>
        <rFont val="Calibri"/>
        <family val="2"/>
      </rPr>
      <t>0</t>
    </r>
  </si>
  <si>
    <r>
      <t xml:space="preserve">Trial Value for </t>
    </r>
    <r>
      <rPr>
        <sz val="11"/>
        <color indexed="8"/>
        <rFont val="Symbol"/>
        <family val="1"/>
      </rPr>
      <t>s</t>
    </r>
    <r>
      <rPr>
        <vertAlign val="subscript"/>
        <sz val="11"/>
        <color indexed="8"/>
        <rFont val="Arial"/>
        <family val="2"/>
      </rPr>
      <t>V</t>
    </r>
  </si>
  <si>
    <r>
      <t>E</t>
    </r>
    <r>
      <rPr>
        <vertAlign val="subscript"/>
        <sz val="11"/>
        <color indexed="8"/>
        <rFont val="Calibri"/>
        <family val="2"/>
      </rPr>
      <t>0</t>
    </r>
  </si>
  <si>
    <r>
      <t>s</t>
    </r>
    <r>
      <rPr>
        <vertAlign val="subscript"/>
        <sz val="11"/>
        <color indexed="8"/>
        <rFont val="Arial"/>
        <family val="2"/>
      </rPr>
      <t>E</t>
    </r>
  </si>
  <si>
    <t>D</t>
  </si>
  <si>
    <t>r</t>
  </si>
  <si>
    <r>
      <t>d</t>
    </r>
    <r>
      <rPr>
        <vertAlign val="subscript"/>
        <sz val="11"/>
        <color indexed="8"/>
        <rFont val="Calibri"/>
        <family val="2"/>
      </rPr>
      <t>1</t>
    </r>
  </si>
  <si>
    <t>T</t>
  </si>
  <si>
    <r>
      <t>d</t>
    </r>
    <r>
      <rPr>
        <vertAlign val="subscript"/>
        <sz val="11"/>
        <color indexed="8"/>
        <rFont val="Calibri"/>
        <family val="2"/>
      </rPr>
      <t>2</t>
    </r>
  </si>
  <si>
    <t>First expression that is zero</t>
  </si>
  <si>
    <t>Second expression that is zero</t>
  </si>
  <si>
    <t>Objective function to be minimized</t>
  </si>
  <si>
    <t>Probability of default</t>
  </si>
  <si>
    <t>Market Value of debt</t>
  </si>
  <si>
    <t>PV of Promised Payment on Debt</t>
  </si>
  <si>
    <t>Expected loss on debt (%)</t>
  </si>
  <si>
    <t>Expected Loss (%) if there is a default</t>
  </si>
  <si>
    <t>Recovery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</si>
</sst>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11</xdr:row>
      <xdr:rowOff>76200</xdr:rowOff>
    </xdr:from>
    <xdr:to>
      <xdr:col>13</xdr:col>
      <xdr:colOff>285750</xdr:colOff>
      <xdr:row>15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0" y="2343150"/>
          <a:ext cx="25908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Solver is used to search for the values of E3 and E4 that minimize E18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9.140625" style="0" customWidth="1"/>
  </cols>
  <sheetData>
    <row r="3" spans="3:5" ht="18">
      <c r="C3" t="s">
        <v>0</v>
      </c>
      <c r="E3">
        <v>12.395379777922994</v>
      </c>
    </row>
    <row r="4" spans="3:5" ht="18.75">
      <c r="C4" t="s">
        <v>1</v>
      </c>
      <c r="E4">
        <v>0.21230488404585451</v>
      </c>
    </row>
    <row r="6" spans="3:5" ht="18">
      <c r="C6" t="s">
        <v>2</v>
      </c>
      <c r="E6">
        <v>3</v>
      </c>
    </row>
    <row r="7" spans="3:5" ht="18.75">
      <c r="C7" s="1" t="s">
        <v>3</v>
      </c>
      <c r="E7">
        <v>0.8</v>
      </c>
    </row>
    <row r="8" spans="3:5" ht="15">
      <c r="C8" t="s">
        <v>4</v>
      </c>
      <c r="E8">
        <v>10</v>
      </c>
    </row>
    <row r="9" spans="3:5" ht="15">
      <c r="C9" t="s">
        <v>5</v>
      </c>
      <c r="E9">
        <v>0.05</v>
      </c>
    </row>
    <row r="10" spans="3:5" ht="15">
      <c r="C10" t="s">
        <v>7</v>
      </c>
      <c r="E10">
        <v>1</v>
      </c>
    </row>
    <row r="12" spans="3:5" ht="18">
      <c r="C12" t="s">
        <v>6</v>
      </c>
      <c r="E12">
        <f>(LN(E3/E8)+(E9+E4*E4/2)*E10)/(E4*SQRT(E10))</f>
        <v>1.353126635857677</v>
      </c>
    </row>
    <row r="13" spans="3:5" ht="18">
      <c r="C13" t="s">
        <v>8</v>
      </c>
      <c r="E13">
        <f>E12-E4*SQRT(E10)</f>
        <v>1.1408217518118224</v>
      </c>
    </row>
    <row r="15" spans="1:5" ht="15">
      <c r="A15" t="s">
        <v>9</v>
      </c>
      <c r="E15">
        <f>E3*NORMSDIST(E12)-E8*EXP(-E9*E10)*NORMSDIST(E13)-E6</f>
        <v>-6.420750793267871E-06</v>
      </c>
    </row>
    <row r="16" spans="1:5" ht="15">
      <c r="A16" t="s">
        <v>10</v>
      </c>
      <c r="E16">
        <f>E7*E6-NORMSDIST(E12)*E4*E3</f>
        <v>1.074937516776231E-06</v>
      </c>
    </row>
    <row r="18" spans="1:5" ht="15">
      <c r="A18" t="s">
        <v>11</v>
      </c>
      <c r="E18">
        <f>E15*E15+E16*E16</f>
        <v>4.238153141422304E-11</v>
      </c>
    </row>
    <row r="20" spans="1:5" ht="15">
      <c r="A20" t="s">
        <v>12</v>
      </c>
      <c r="E20">
        <f>NORMSDIST(-E13)</f>
        <v>0.12697205343232865</v>
      </c>
    </row>
    <row r="22" spans="1:5" ht="15">
      <c r="A22" t="s">
        <v>13</v>
      </c>
      <c r="E22">
        <f>E3-E6</f>
        <v>9.395379777922994</v>
      </c>
    </row>
    <row r="24" spans="1:5" ht="15">
      <c r="A24" t="s">
        <v>14</v>
      </c>
      <c r="E24">
        <f>E8*EXP(-E9*E10)</f>
        <v>9.51229424500714</v>
      </c>
    </row>
    <row r="26" spans="1:5" ht="15">
      <c r="A26" t="s">
        <v>15</v>
      </c>
      <c r="E26" s="2">
        <f>(E24-E22)/E24</f>
        <v>0.012290879999376966</v>
      </c>
    </row>
    <row r="28" spans="1:5" ht="15">
      <c r="A28" t="s">
        <v>16</v>
      </c>
      <c r="E28">
        <f>E26/E20</f>
        <v>0.09679988365256725</v>
      </c>
    </row>
    <row r="30" spans="1:5" ht="15">
      <c r="A30" t="s">
        <v>17</v>
      </c>
      <c r="E30">
        <f>1-E28</f>
        <v>0.9032001163474328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2009-06-03T13:08:58Z</dcterms:created>
  <dcterms:modified xsi:type="dcterms:W3CDTF">2009-07-09T22:52:31Z</dcterms:modified>
  <cp:category/>
  <cp:version/>
  <cp:contentType/>
  <cp:contentStatus/>
</cp:coreProperties>
</file>